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3 до 7 лет 10 часов " sheetId="1" r:id="rId1"/>
  </sheets>
  <definedNames>
    <definedName name="_xlnm.Print_Area" localSheetId="0">'3 до 7 лет 10 часов '!$A$1:$O$313</definedName>
  </definedNames>
  <calcPr fullCalcOnLoad="1"/>
</workbook>
</file>

<file path=xl/sharedStrings.xml><?xml version="1.0" encoding="utf-8"?>
<sst xmlns="http://schemas.openxmlformats.org/spreadsheetml/2006/main" count="452" uniqueCount="146">
  <si>
    <t>в соответствии с  физиологическими нормами потребления продуктов</t>
  </si>
  <si>
    <t>Энергетическая ценность (ккал)</t>
  </si>
  <si>
    <t>в т.ч. животные</t>
  </si>
  <si>
    <t>1 день</t>
  </si>
  <si>
    <t>Завтрак</t>
  </si>
  <si>
    <t xml:space="preserve">Батон «Нарезной» обогащенный </t>
  </si>
  <si>
    <t>Обед</t>
  </si>
  <si>
    <t>Полдник</t>
  </si>
  <si>
    <t>Чай с сахаром</t>
  </si>
  <si>
    <t>Банан свежий</t>
  </si>
  <si>
    <t>Итого за день</t>
  </si>
  <si>
    <t>среднедневная сбалансированность</t>
  </si>
  <si>
    <t>2 день</t>
  </si>
  <si>
    <t>Компот из изюма с витамином «С»</t>
  </si>
  <si>
    <t>3 день</t>
  </si>
  <si>
    <t>Щи  из  свежей  капусты  со сметаной</t>
  </si>
  <si>
    <t>4 день</t>
  </si>
  <si>
    <t xml:space="preserve">Суп картофельный с клецками </t>
  </si>
  <si>
    <t>Груша свежая</t>
  </si>
  <si>
    <t>5 день</t>
  </si>
  <si>
    <t>Рассольник «Ленинградский»  со  сметаной</t>
  </si>
  <si>
    <t>Соус   сметанный</t>
  </si>
  <si>
    <t>среднедневная  сбалансированность</t>
  </si>
  <si>
    <t>6 день</t>
  </si>
  <si>
    <t xml:space="preserve">Суп картофельный с макаронными изделиями </t>
  </si>
  <si>
    <t>Компот  из  смеси  сухофруктов с вит. «С»</t>
  </si>
  <si>
    <t>7 день</t>
  </si>
  <si>
    <t>8 день</t>
  </si>
  <si>
    <t>Вафли обогащенные</t>
  </si>
  <si>
    <t>9 день</t>
  </si>
  <si>
    <t>10 день</t>
  </si>
  <si>
    <t>Цена</t>
  </si>
  <si>
    <t>Технологическая и нормативная документация        / сборник рецептур/</t>
  </si>
  <si>
    <t>№ рецептуры или технологической карты</t>
  </si>
  <si>
    <t>Сб.2008</t>
  </si>
  <si>
    <t>к/к</t>
  </si>
  <si>
    <t>Сб.1997</t>
  </si>
  <si>
    <t>Картофельное пюре с морковью</t>
  </si>
  <si>
    <t xml:space="preserve">Картофельное пюре   </t>
  </si>
  <si>
    <t>Салат " Свеколка"</t>
  </si>
  <si>
    <t>Сыр порционный</t>
  </si>
  <si>
    <t>Кнели из кур запеченные</t>
  </si>
  <si>
    <t>Биточки рубленые из птицы запеченные</t>
  </si>
  <si>
    <t>Пюре из моркови</t>
  </si>
  <si>
    <t>Мандарин</t>
  </si>
  <si>
    <t>Апельсин</t>
  </si>
  <si>
    <t>Котлета рыбная рубленая запеченная</t>
  </si>
  <si>
    <t>Овощи тушеные</t>
  </si>
  <si>
    <t>Голубцы ленивые</t>
  </si>
  <si>
    <t>Рассольник  со сметаной</t>
  </si>
  <si>
    <t>Запеканка  творожная со сгущенным молоком</t>
  </si>
  <si>
    <t>92/71</t>
  </si>
  <si>
    <t>Оладьи с   джемом</t>
  </si>
  <si>
    <t xml:space="preserve">Тефтели из говядины в молочном соусе                                  </t>
  </si>
  <si>
    <t xml:space="preserve">Суп   картофельный  с  горохом  и  гренками  </t>
  </si>
  <si>
    <t>Кофейный напиток</t>
  </si>
  <si>
    <t>Какао с молоком</t>
  </si>
  <si>
    <t>Каша  геркулесовая  молочная жидкая с маслом сливочным</t>
  </si>
  <si>
    <t>Каша пшенная молочная жидкая с маслом сливочным</t>
  </si>
  <si>
    <t>Каша  гречневая  молочная  с маслом сливочным</t>
  </si>
  <si>
    <t>Каша рисовая молочная жидкая с маслом сливочным</t>
  </si>
  <si>
    <t>Сырники из творога с джемом</t>
  </si>
  <si>
    <t>Овощи в молочном соусе</t>
  </si>
  <si>
    <t>Молоко кипяченое</t>
  </si>
  <si>
    <t>100/15</t>
  </si>
  <si>
    <t>Каша манная молочная жидкая с маслом сливочным</t>
  </si>
  <si>
    <t>Каша пшеничная молочная жидкая с маслом сливочным</t>
  </si>
  <si>
    <t>Сок фруктовый</t>
  </si>
  <si>
    <t>Кисель из кураги</t>
  </si>
  <si>
    <t>Рыба тушеная в томате с овощами</t>
  </si>
  <si>
    <t>Овощи припущенные в сметанном соусе</t>
  </si>
  <si>
    <t>Сырники из творога с маслом сливочным</t>
  </si>
  <si>
    <t>Морковная запеканка с молочным соусом</t>
  </si>
  <si>
    <t>Йогурт питьевой</t>
  </si>
  <si>
    <t>Булочка " Веснушка"</t>
  </si>
  <si>
    <t>Кефир с бифидофлорой и сахаром</t>
  </si>
  <si>
    <t>Морковь припущеная</t>
  </si>
  <si>
    <t>Пирожок с повидлом</t>
  </si>
  <si>
    <t xml:space="preserve">Печеночные оладьи </t>
  </si>
  <si>
    <t>250/10</t>
  </si>
  <si>
    <t>250/5</t>
  </si>
  <si>
    <t>200/5</t>
  </si>
  <si>
    <t xml:space="preserve">Омлет с сосисками </t>
  </si>
  <si>
    <t>Суп молочный с макаронными изделиями</t>
  </si>
  <si>
    <t>90/10</t>
  </si>
  <si>
    <t>Напиок витаминизированный</t>
  </si>
  <si>
    <t>Коржик молочный</t>
  </si>
  <si>
    <t>Масло сливочное</t>
  </si>
  <si>
    <t>120/25</t>
  </si>
  <si>
    <t>230/5</t>
  </si>
  <si>
    <t>Кисель плодово-ягодный с витамином С</t>
  </si>
  <si>
    <t>200/20</t>
  </si>
  <si>
    <t>Напиток витаминизированный</t>
  </si>
  <si>
    <t>Печень по- строгановски</t>
  </si>
  <si>
    <t>Жаркое по- домашнему</t>
  </si>
  <si>
    <t>Гуляш из говядины</t>
  </si>
  <si>
    <t>55/50</t>
  </si>
  <si>
    <t>80/25</t>
  </si>
  <si>
    <t>Прием пищи,              наименование бдюда</t>
  </si>
  <si>
    <t>Масса порции          (г)</t>
  </si>
  <si>
    <t>Пищевые вещества (г )</t>
  </si>
  <si>
    <t>Витамины                          мг</t>
  </si>
  <si>
    <t>Минеральные вещества, мг</t>
  </si>
  <si>
    <t>Б</t>
  </si>
  <si>
    <t>Ж</t>
  </si>
  <si>
    <t>У</t>
  </si>
  <si>
    <r>
      <t xml:space="preserve">В </t>
    </r>
    <r>
      <rPr>
        <vertAlign val="subscript"/>
        <sz val="9"/>
        <color indexed="8"/>
        <rFont val="Times New Roman"/>
        <family val="1"/>
      </rPr>
      <t>1</t>
    </r>
  </si>
  <si>
    <r>
      <t>В</t>
    </r>
    <r>
      <rPr>
        <vertAlign val="subscript"/>
        <sz val="9"/>
        <color indexed="8"/>
        <rFont val="Times New Roman"/>
        <family val="1"/>
      </rPr>
      <t xml:space="preserve"> 2</t>
    </r>
  </si>
  <si>
    <t>С</t>
  </si>
  <si>
    <t>Са</t>
  </si>
  <si>
    <t>Fe</t>
  </si>
  <si>
    <t>Хлеб  ржано-пшеничный  обогащенный</t>
  </si>
  <si>
    <t>Хлеб  ржано-пшеничный обогащенный</t>
  </si>
  <si>
    <t>Печенье обогащенное</t>
  </si>
  <si>
    <t>65/40</t>
  </si>
  <si>
    <t>60/40</t>
  </si>
  <si>
    <t>Ряженка</t>
  </si>
  <si>
    <t>Салат из моркови с яблоками с маслом растительным</t>
  </si>
  <si>
    <t>Завтрак 2</t>
  </si>
  <si>
    <t>Яблоко свежее</t>
  </si>
  <si>
    <t>Биточки рыбные (паровые)</t>
  </si>
  <si>
    <t>Салат из свежей капусты</t>
  </si>
  <si>
    <t>130/40</t>
  </si>
  <si>
    <t>150/20</t>
  </si>
  <si>
    <t xml:space="preserve">Сельдь </t>
  </si>
  <si>
    <t>Макароны запеченные с сыром</t>
  </si>
  <si>
    <t>200/15</t>
  </si>
  <si>
    <t>220/5</t>
  </si>
  <si>
    <t>Борщ из свежей капусты с картофелем с добавлением морской капусты и сметаной</t>
  </si>
  <si>
    <t>Цикличное десятидневное меню для организации питания детей</t>
  </si>
  <si>
    <t>УТВЕРЖДАЮ</t>
  </si>
  <si>
    <t>Рагу овощное/Рагу овощное с кабачками*</t>
  </si>
  <si>
    <t>351/349</t>
  </si>
  <si>
    <t>189/185</t>
  </si>
  <si>
    <t>Каша пшенная молочная жидкая с маслом сливочным/ Каша пшенная молочная с тыквой и маслом сливочным*</t>
  </si>
  <si>
    <t>Салат из свеклы с маслом растительным/ Салат из редиса с маслом растительным*</t>
  </si>
  <si>
    <t>к/к/32</t>
  </si>
  <si>
    <t>40/23</t>
  </si>
  <si>
    <t>Итого за 10 дней</t>
  </si>
  <si>
    <t>В среднем за 1 день</t>
  </si>
  <si>
    <t>* с учетом сезонных овощей</t>
  </si>
  <si>
    <t>Салат из квашеной капусты/Салат из свежих овощей с маслом растительным*</t>
  </si>
  <si>
    <t>Суп из овощей со сметаной/ Суп из овощей с цветной капустой и сметаной*</t>
  </si>
  <si>
    <t>Заведующая МБДОУ "ДСКВ№27"</t>
  </si>
  <si>
    <t>в МБДОУ "Детский сад комбинированного вида №27"</t>
  </si>
  <si>
    <t>Е.В.Чичигина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</si>
</sst>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10" fontId="45" fillId="0" borderId="13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15" xfId="0" applyFont="1" applyFill="1" applyBorder="1" applyAlignment="1">
      <alignment vertical="top" wrapText="1"/>
    </xf>
    <xf numFmtId="0" fontId="45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45" fillId="0" borderId="12" xfId="0" applyFont="1" applyFill="1" applyBorder="1" applyAlignment="1">
      <alignment horizontal="center" vertical="top" wrapText="1"/>
    </xf>
    <xf numFmtId="9" fontId="45" fillId="0" borderId="12" xfId="0" applyNumberFormat="1" applyFont="1" applyFill="1" applyBorder="1" applyAlignment="1">
      <alignment horizontal="center" vertical="top" wrapText="1"/>
    </xf>
    <xf numFmtId="2" fontId="45" fillId="0" borderId="12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 indent="2"/>
    </xf>
    <xf numFmtId="0" fontId="44" fillId="0" borderId="12" xfId="0" applyFont="1" applyBorder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6" xfId="0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5" fillId="0" borderId="13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44" fillId="0" borderId="18" xfId="0" applyFont="1" applyFill="1" applyBorder="1" applyAlignment="1">
      <alignment horizontal="center" vertical="top" wrapText="1"/>
    </xf>
    <xf numFmtId="9" fontId="45" fillId="0" borderId="13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64" fontId="44" fillId="0" borderId="10" xfId="0" applyNumberFormat="1" applyFont="1" applyFill="1" applyBorder="1" applyAlignment="1">
      <alignment horizontal="center" vertical="top" wrapText="1"/>
    </xf>
    <xf numFmtId="2" fontId="45" fillId="0" borderId="13" xfId="0" applyNumberFormat="1" applyFont="1" applyFill="1" applyBorder="1" applyAlignment="1">
      <alignment horizontal="center" vertical="top" wrapText="1"/>
    </xf>
    <xf numFmtId="2" fontId="46" fillId="0" borderId="12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5" fillId="0" borderId="13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49" fillId="0" borderId="22" xfId="0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313"/>
  <sheetViews>
    <sheetView tabSelected="1" zoomScalePageLayoutView="0" workbookViewId="0" topLeftCell="A1">
      <selection activeCell="A1" sqref="A1:O29"/>
    </sheetView>
  </sheetViews>
  <sheetFormatPr defaultColWidth="9.140625" defaultRowHeight="15"/>
  <cols>
    <col min="1" max="1" width="12.57421875" style="0" customWidth="1"/>
    <col min="2" max="2" width="9.28125" style="0" customWidth="1"/>
    <col min="3" max="3" width="24.00390625" style="0" customWidth="1"/>
    <col min="5" max="5" width="8.28125" style="0" hidden="1" customWidth="1"/>
    <col min="6" max="6" width="10.00390625" style="0" bestFit="1" customWidth="1"/>
    <col min="7" max="7" width="0" style="0" hidden="1" customWidth="1"/>
    <col min="8" max="8" width="10.140625" style="0" bestFit="1" customWidth="1"/>
    <col min="9" max="9" width="10.00390625" style="0" bestFit="1" customWidth="1"/>
    <col min="11" max="11" width="7.140625" style="0" customWidth="1"/>
    <col min="12" max="13" width="5.7109375" style="0" customWidth="1"/>
  </cols>
  <sheetData>
    <row r="1" spans="1:10" ht="15.75">
      <c r="A1" s="37"/>
      <c r="J1" s="37" t="s">
        <v>130</v>
      </c>
    </row>
    <row r="3" ht="15">
      <c r="J3" t="s">
        <v>143</v>
      </c>
    </row>
    <row r="4" ht="15">
      <c r="K4" t="s">
        <v>145</v>
      </c>
    </row>
    <row r="7" spans="1:15" ht="15" customHeight="1">
      <c r="A7" s="80" t="s">
        <v>129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5" customHeight="1">
      <c r="A8" s="80" t="s">
        <v>144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ht="15.75" customHeight="1" thickBot="1">
      <c r="A9" s="81" t="s">
        <v>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ht="15.75" customHeight="1" thickBot="1">
      <c r="A10" s="77" t="s">
        <v>32</v>
      </c>
      <c r="B10" s="77" t="s">
        <v>33</v>
      </c>
      <c r="C10" s="71" t="s">
        <v>98</v>
      </c>
      <c r="D10" s="74" t="s">
        <v>99</v>
      </c>
      <c r="E10" s="74" t="s">
        <v>31</v>
      </c>
      <c r="F10" s="59" t="s">
        <v>100</v>
      </c>
      <c r="G10" s="60"/>
      <c r="H10" s="60"/>
      <c r="I10" s="60"/>
      <c r="J10" s="61" t="s">
        <v>1</v>
      </c>
      <c r="K10" s="61" t="s">
        <v>101</v>
      </c>
      <c r="L10" s="85"/>
      <c r="M10" s="65"/>
      <c r="N10" s="61" t="s">
        <v>102</v>
      </c>
      <c r="O10" s="65"/>
    </row>
    <row r="11" spans="1:15" ht="15.75" customHeight="1" thickBot="1">
      <c r="A11" s="78"/>
      <c r="B11" s="78"/>
      <c r="C11" s="72"/>
      <c r="D11" s="75"/>
      <c r="E11" s="75"/>
      <c r="F11" s="67" t="s">
        <v>103</v>
      </c>
      <c r="G11" s="21"/>
      <c r="H11" s="69" t="s">
        <v>104</v>
      </c>
      <c r="I11" s="69" t="s">
        <v>105</v>
      </c>
      <c r="J11" s="62"/>
      <c r="K11" s="62"/>
      <c r="L11" s="86"/>
      <c r="M11" s="66"/>
      <c r="N11" s="62"/>
      <c r="O11" s="66"/>
    </row>
    <row r="12" spans="1:15" ht="24.75" thickBot="1">
      <c r="A12" s="79"/>
      <c r="B12" s="79"/>
      <c r="C12" s="73"/>
      <c r="D12" s="76"/>
      <c r="E12" s="76"/>
      <c r="F12" s="68"/>
      <c r="G12" s="6" t="s">
        <v>2</v>
      </c>
      <c r="H12" s="70"/>
      <c r="I12" s="70"/>
      <c r="J12" s="63"/>
      <c r="K12" s="14" t="s">
        <v>106</v>
      </c>
      <c r="L12" s="14" t="s">
        <v>107</v>
      </c>
      <c r="M12" s="14" t="s">
        <v>108</v>
      </c>
      <c r="N12" s="14" t="s">
        <v>109</v>
      </c>
      <c r="O12" s="14" t="s">
        <v>110</v>
      </c>
    </row>
    <row r="13" spans="1:15" ht="15.75" thickBot="1">
      <c r="A13" s="82" t="s">
        <v>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</row>
    <row r="14" spans="1:15" ht="15.75" thickBot="1">
      <c r="A14" s="82" t="s">
        <v>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25.5" customHeight="1" thickBot="1">
      <c r="A15" s="4" t="s">
        <v>34</v>
      </c>
      <c r="B15" s="2">
        <v>189</v>
      </c>
      <c r="C15" s="18" t="s">
        <v>65</v>
      </c>
      <c r="D15" s="1" t="s">
        <v>81</v>
      </c>
      <c r="E15" s="1">
        <v>5.16</v>
      </c>
      <c r="F15" s="1">
        <v>6.13</v>
      </c>
      <c r="G15" s="1">
        <v>0</v>
      </c>
      <c r="H15" s="1">
        <v>8.27</v>
      </c>
      <c r="I15" s="1">
        <v>27.6</v>
      </c>
      <c r="J15" s="9">
        <v>209.33</v>
      </c>
      <c r="K15" s="26">
        <v>0.08</v>
      </c>
      <c r="L15" s="26">
        <v>0.08</v>
      </c>
      <c r="M15" s="26">
        <v>1.33</v>
      </c>
      <c r="N15" s="26">
        <v>141.3</v>
      </c>
      <c r="O15" s="26">
        <v>1.33</v>
      </c>
    </row>
    <row r="16" spans="1:15" ht="15.75" thickBot="1">
      <c r="A16" s="4" t="s">
        <v>34</v>
      </c>
      <c r="B16" s="4">
        <v>14</v>
      </c>
      <c r="C16" s="18" t="s">
        <v>40</v>
      </c>
      <c r="D16" s="1">
        <v>15</v>
      </c>
      <c r="E16" s="1">
        <v>3.69</v>
      </c>
      <c r="F16" s="1">
        <v>4.02</v>
      </c>
      <c r="G16" s="1">
        <v>4.02</v>
      </c>
      <c r="H16" s="1">
        <v>6.35</v>
      </c>
      <c r="I16" s="1">
        <v>0</v>
      </c>
      <c r="J16" s="9">
        <v>55.5</v>
      </c>
      <c r="K16" s="26">
        <v>0.01</v>
      </c>
      <c r="L16" s="26">
        <v>0.01</v>
      </c>
      <c r="M16" s="26">
        <v>0</v>
      </c>
      <c r="N16" s="26">
        <v>132</v>
      </c>
      <c r="O16" s="26">
        <v>0.15</v>
      </c>
    </row>
    <row r="17" spans="1:15" ht="15.75" thickBot="1">
      <c r="A17" s="47" t="s">
        <v>35</v>
      </c>
      <c r="B17" s="47" t="s">
        <v>35</v>
      </c>
      <c r="C17" s="19" t="s">
        <v>87</v>
      </c>
      <c r="D17" s="6">
        <v>5</v>
      </c>
      <c r="E17" s="6">
        <v>1.14</v>
      </c>
      <c r="F17" s="6">
        <v>1.14</v>
      </c>
      <c r="G17" s="6">
        <v>0.6</v>
      </c>
      <c r="H17" s="6"/>
      <c r="I17" s="6">
        <v>4.2</v>
      </c>
      <c r="J17" s="48">
        <v>3.75</v>
      </c>
      <c r="K17" s="31">
        <v>0</v>
      </c>
      <c r="L17" s="31">
        <v>0</v>
      </c>
      <c r="M17" s="31">
        <v>0</v>
      </c>
      <c r="N17" s="31">
        <v>0.5</v>
      </c>
      <c r="O17" s="31">
        <v>0</v>
      </c>
    </row>
    <row r="18" spans="1:15" ht="15.75" thickBot="1">
      <c r="A18" s="47" t="s">
        <v>34</v>
      </c>
      <c r="B18" s="47">
        <v>432</v>
      </c>
      <c r="C18" s="19" t="s">
        <v>55</v>
      </c>
      <c r="D18" s="6">
        <v>200</v>
      </c>
      <c r="E18" s="6">
        <v>2.68</v>
      </c>
      <c r="F18" s="6">
        <v>1.51</v>
      </c>
      <c r="G18" s="6">
        <v>0</v>
      </c>
      <c r="H18" s="6">
        <v>1.3</v>
      </c>
      <c r="I18" s="6">
        <v>22.4</v>
      </c>
      <c r="J18" s="10">
        <v>107</v>
      </c>
      <c r="K18" s="31">
        <v>0.02</v>
      </c>
      <c r="L18" s="31">
        <v>0.01</v>
      </c>
      <c r="M18" s="31">
        <v>1</v>
      </c>
      <c r="N18" s="31">
        <v>61</v>
      </c>
      <c r="O18" s="31">
        <v>1</v>
      </c>
    </row>
    <row r="19" spans="1:15" ht="24.75" thickBot="1">
      <c r="A19" s="47" t="s">
        <v>35</v>
      </c>
      <c r="B19" s="47" t="s">
        <v>35</v>
      </c>
      <c r="C19" s="19" t="s">
        <v>5</v>
      </c>
      <c r="D19" s="6">
        <v>30</v>
      </c>
      <c r="E19" s="6">
        <v>1.65</v>
      </c>
      <c r="F19" s="6">
        <v>2.63</v>
      </c>
      <c r="G19" s="6">
        <v>0</v>
      </c>
      <c r="H19" s="6">
        <v>1.3</v>
      </c>
      <c r="I19" s="6">
        <v>17.99</v>
      </c>
      <c r="J19" s="10">
        <v>91.7</v>
      </c>
      <c r="K19" s="31">
        <v>0.04</v>
      </c>
      <c r="L19" s="31">
        <v>0.01</v>
      </c>
      <c r="M19" s="31">
        <v>0</v>
      </c>
      <c r="N19" s="31">
        <v>7.6</v>
      </c>
      <c r="O19" s="31">
        <v>0.48</v>
      </c>
    </row>
    <row r="20" spans="1:15" ht="15.75" thickBot="1">
      <c r="A20" s="47"/>
      <c r="B20" s="47"/>
      <c r="C20" s="19"/>
      <c r="D20" s="6"/>
      <c r="E20" s="7">
        <f>SUM(E15:E19)</f>
        <v>14.32</v>
      </c>
      <c r="F20" s="7">
        <f aca="true" t="shared" si="0" ref="F20:O20">SUM(F15:F19)</f>
        <v>15.43</v>
      </c>
      <c r="G20" s="7">
        <f t="shared" si="0"/>
        <v>4.619999999999999</v>
      </c>
      <c r="H20" s="7">
        <f t="shared" si="0"/>
        <v>17.22</v>
      </c>
      <c r="I20" s="7">
        <f t="shared" si="0"/>
        <v>72.19</v>
      </c>
      <c r="J20" s="7">
        <f t="shared" si="0"/>
        <v>467.28000000000003</v>
      </c>
      <c r="K20" s="7">
        <f t="shared" si="0"/>
        <v>0.15</v>
      </c>
      <c r="L20" s="7">
        <f t="shared" si="0"/>
        <v>0.10999999999999999</v>
      </c>
      <c r="M20" s="7">
        <f t="shared" si="0"/>
        <v>2.33</v>
      </c>
      <c r="N20" s="7">
        <f t="shared" si="0"/>
        <v>342.40000000000003</v>
      </c>
      <c r="O20" s="7">
        <f t="shared" si="0"/>
        <v>2.96</v>
      </c>
    </row>
    <row r="21" spans="1:15" ht="15.75" thickBot="1">
      <c r="A21" s="47"/>
      <c r="B21" s="47"/>
      <c r="C21" s="19"/>
      <c r="D21" s="6"/>
      <c r="E21" s="6"/>
      <c r="F21" s="6"/>
      <c r="G21" s="6"/>
      <c r="H21" s="6"/>
      <c r="I21" s="6"/>
      <c r="J21" s="49"/>
      <c r="K21" s="50"/>
      <c r="L21" s="50"/>
      <c r="M21" s="50"/>
      <c r="N21" s="50"/>
      <c r="O21" s="50"/>
    </row>
    <row r="22" spans="1:15" ht="15.75" thickBot="1">
      <c r="A22" s="56" t="s">
        <v>118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1:15" ht="15.75" thickBot="1">
      <c r="A23" s="29" t="s">
        <v>35</v>
      </c>
      <c r="B23" s="29" t="s">
        <v>35</v>
      </c>
      <c r="C23" s="19" t="s">
        <v>9</v>
      </c>
      <c r="D23" s="6">
        <v>90</v>
      </c>
      <c r="E23" s="6">
        <v>4.03</v>
      </c>
      <c r="F23" s="6">
        <v>1.05</v>
      </c>
      <c r="G23" s="6">
        <v>0</v>
      </c>
      <c r="H23" s="6">
        <v>0.35</v>
      </c>
      <c r="I23" s="6">
        <v>14.7</v>
      </c>
      <c r="J23" s="10">
        <v>76.8</v>
      </c>
      <c r="K23" s="31">
        <v>0.03</v>
      </c>
      <c r="L23" s="31">
        <v>0.04</v>
      </c>
      <c r="M23" s="31">
        <v>8</v>
      </c>
      <c r="N23" s="31">
        <v>6.4</v>
      </c>
      <c r="O23" s="31">
        <v>0.48</v>
      </c>
    </row>
    <row r="24" spans="1:15" ht="15.75" thickBot="1">
      <c r="A24" s="29"/>
      <c r="B24" s="29"/>
      <c r="C24" s="17"/>
      <c r="D24" s="14"/>
      <c r="E24" s="14"/>
      <c r="F24" s="14"/>
      <c r="G24" s="14"/>
      <c r="H24" s="14"/>
      <c r="I24" s="14"/>
      <c r="J24" s="23"/>
      <c r="K24" s="33"/>
      <c r="L24" s="33"/>
      <c r="M24" s="33"/>
      <c r="N24" s="33"/>
      <c r="O24" s="33"/>
    </row>
    <row r="25" spans="1:15" ht="15.75" thickBot="1">
      <c r="A25" s="29"/>
      <c r="B25" s="29"/>
      <c r="C25" s="17"/>
      <c r="D25" s="14"/>
      <c r="E25" s="14"/>
      <c r="F25" s="14"/>
      <c r="G25" s="14"/>
      <c r="H25" s="14"/>
      <c r="I25" s="14"/>
      <c r="J25" s="23"/>
      <c r="K25" s="33"/>
      <c r="L25" s="33"/>
      <c r="M25" s="33"/>
      <c r="N25" s="33"/>
      <c r="O25" s="33"/>
    </row>
    <row r="26" spans="1:15" ht="15.75" thickBot="1">
      <c r="A26" s="29"/>
      <c r="B26" s="29"/>
      <c r="C26" s="17"/>
      <c r="D26" s="14"/>
      <c r="E26" s="16">
        <f aca="true" t="shared" si="1" ref="E26:O26">SUM(E23:E25)</f>
        <v>4.03</v>
      </c>
      <c r="F26" s="16">
        <f t="shared" si="1"/>
        <v>1.05</v>
      </c>
      <c r="G26" s="16">
        <f t="shared" si="1"/>
        <v>0</v>
      </c>
      <c r="H26" s="16">
        <f t="shared" si="1"/>
        <v>0.35</v>
      </c>
      <c r="I26" s="16">
        <f t="shared" si="1"/>
        <v>14.7</v>
      </c>
      <c r="J26" s="16">
        <f t="shared" si="1"/>
        <v>76.8</v>
      </c>
      <c r="K26" s="16">
        <f t="shared" si="1"/>
        <v>0.03</v>
      </c>
      <c r="L26" s="16">
        <f t="shared" si="1"/>
        <v>0.04</v>
      </c>
      <c r="M26" s="16">
        <f t="shared" si="1"/>
        <v>8</v>
      </c>
      <c r="N26" s="16">
        <f t="shared" si="1"/>
        <v>6.4</v>
      </c>
      <c r="O26" s="16">
        <f t="shared" si="1"/>
        <v>0.48</v>
      </c>
    </row>
    <row r="27" spans="1:23" ht="15.75" thickBot="1">
      <c r="A27" s="56" t="s">
        <v>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8"/>
      <c r="Q27" s="8"/>
      <c r="R27" s="8"/>
      <c r="S27" s="8"/>
      <c r="T27" s="64"/>
      <c r="U27" s="64"/>
      <c r="V27" s="5"/>
      <c r="W27" s="5"/>
    </row>
    <row r="28" spans="1:15" ht="36.75" thickBot="1">
      <c r="A28" s="29" t="s">
        <v>34</v>
      </c>
      <c r="B28" s="29">
        <v>76</v>
      </c>
      <c r="C28" s="19" t="s">
        <v>128</v>
      </c>
      <c r="D28" s="6" t="s">
        <v>80</v>
      </c>
      <c r="E28" s="6">
        <v>4.5</v>
      </c>
      <c r="F28" s="6">
        <v>3.2</v>
      </c>
      <c r="G28" s="6">
        <v>0.018</v>
      </c>
      <c r="H28" s="6">
        <v>5.6</v>
      </c>
      <c r="I28" s="6">
        <v>12.1</v>
      </c>
      <c r="J28" s="10">
        <v>112</v>
      </c>
      <c r="K28" s="31">
        <v>0.05</v>
      </c>
      <c r="L28" s="31">
        <v>0.04</v>
      </c>
      <c r="M28" s="31">
        <v>11</v>
      </c>
      <c r="N28" s="31">
        <v>52</v>
      </c>
      <c r="O28" s="31">
        <v>1.3</v>
      </c>
    </row>
    <row r="29" spans="1:16" ht="15.75" thickBot="1">
      <c r="A29" s="29" t="s">
        <v>34</v>
      </c>
      <c r="B29" s="29">
        <v>240</v>
      </c>
      <c r="C29" s="19" t="s">
        <v>120</v>
      </c>
      <c r="D29" s="6">
        <v>70</v>
      </c>
      <c r="E29" s="6">
        <v>8.97</v>
      </c>
      <c r="F29" s="6">
        <v>6.9</v>
      </c>
      <c r="G29" s="6">
        <v>0</v>
      </c>
      <c r="H29" s="6">
        <v>4.9</v>
      </c>
      <c r="I29" s="6">
        <v>4.6</v>
      </c>
      <c r="J29" s="10">
        <v>81</v>
      </c>
      <c r="K29" s="31">
        <v>0.06</v>
      </c>
      <c r="L29" s="31">
        <v>0.05</v>
      </c>
      <c r="M29" s="31">
        <v>0</v>
      </c>
      <c r="N29" s="31">
        <v>15.4</v>
      </c>
      <c r="O29" s="31">
        <v>0.42</v>
      </c>
      <c r="P29" s="27"/>
    </row>
    <row r="30" spans="1:16" ht="24.75" thickBot="1">
      <c r="A30" s="29" t="s">
        <v>34</v>
      </c>
      <c r="B30" s="29">
        <v>125</v>
      </c>
      <c r="C30" s="19" t="s">
        <v>37</v>
      </c>
      <c r="D30" s="6">
        <v>150</v>
      </c>
      <c r="E30" s="6">
        <v>4.45</v>
      </c>
      <c r="F30" s="6">
        <v>3.06</v>
      </c>
      <c r="G30" s="6">
        <v>0</v>
      </c>
      <c r="H30" s="6">
        <v>5.88</v>
      </c>
      <c r="I30" s="6">
        <v>19.25</v>
      </c>
      <c r="J30" s="10">
        <v>141.6</v>
      </c>
      <c r="K30" s="31">
        <v>0.13</v>
      </c>
      <c r="L30" s="31">
        <v>0.1</v>
      </c>
      <c r="M30" s="31">
        <v>5.29</v>
      </c>
      <c r="N30" s="31">
        <v>42.94</v>
      </c>
      <c r="O30" s="31">
        <v>1.18</v>
      </c>
      <c r="P30" s="27"/>
    </row>
    <row r="31" spans="1:16" ht="24.75" thickBot="1">
      <c r="A31" s="29" t="s">
        <v>34</v>
      </c>
      <c r="B31" s="29">
        <v>402</v>
      </c>
      <c r="C31" s="19" t="s">
        <v>25</v>
      </c>
      <c r="D31" s="6">
        <v>200</v>
      </c>
      <c r="E31" s="6">
        <v>2.11</v>
      </c>
      <c r="F31" s="6">
        <v>1.04</v>
      </c>
      <c r="G31" s="6">
        <v>0</v>
      </c>
      <c r="H31" s="6">
        <v>0</v>
      </c>
      <c r="I31" s="6">
        <v>26.96</v>
      </c>
      <c r="J31" s="10">
        <v>107.47</v>
      </c>
      <c r="K31" s="31">
        <v>0.02</v>
      </c>
      <c r="L31" s="31">
        <v>0.01</v>
      </c>
      <c r="M31" s="31">
        <v>0</v>
      </c>
      <c r="N31" s="31">
        <v>21</v>
      </c>
      <c r="O31" s="31">
        <v>0.7</v>
      </c>
      <c r="P31" s="27"/>
    </row>
    <row r="32" spans="1:16" ht="25.5" customHeight="1" thickBot="1">
      <c r="A32" s="29" t="s">
        <v>35</v>
      </c>
      <c r="B32" s="29" t="s">
        <v>35</v>
      </c>
      <c r="C32" s="19" t="s">
        <v>111</v>
      </c>
      <c r="D32" s="6">
        <v>35</v>
      </c>
      <c r="E32" s="6">
        <v>1.23</v>
      </c>
      <c r="F32" s="6">
        <v>1.93</v>
      </c>
      <c r="G32" s="6">
        <v>0</v>
      </c>
      <c r="H32" s="6">
        <v>0.35</v>
      </c>
      <c r="I32" s="6">
        <v>9.74</v>
      </c>
      <c r="J32" s="10">
        <v>50.75</v>
      </c>
      <c r="K32" s="31">
        <v>0.06</v>
      </c>
      <c r="L32" s="31">
        <v>0.03</v>
      </c>
      <c r="M32" s="31">
        <v>0</v>
      </c>
      <c r="N32" s="31">
        <v>10.15</v>
      </c>
      <c r="O32" s="31">
        <v>1.26</v>
      </c>
      <c r="P32" s="27"/>
    </row>
    <row r="33" spans="1:16" ht="26.25" customHeight="1" thickBot="1">
      <c r="A33" s="47" t="s">
        <v>35</v>
      </c>
      <c r="B33" s="47" t="s">
        <v>35</v>
      </c>
      <c r="C33" s="19" t="s">
        <v>5</v>
      </c>
      <c r="D33" s="6">
        <v>35</v>
      </c>
      <c r="E33" s="6">
        <v>1.92</v>
      </c>
      <c r="F33" s="6">
        <v>2.63</v>
      </c>
      <c r="G33" s="6">
        <v>0</v>
      </c>
      <c r="H33" s="6">
        <v>1.3</v>
      </c>
      <c r="I33" s="6">
        <v>17.99</v>
      </c>
      <c r="J33" s="10">
        <v>91.7</v>
      </c>
      <c r="K33" s="31">
        <v>0.04</v>
      </c>
      <c r="L33" s="31">
        <v>0.01</v>
      </c>
      <c r="M33" s="31">
        <v>0</v>
      </c>
      <c r="N33" s="31">
        <v>7.6</v>
      </c>
      <c r="O33" s="31">
        <v>0.48</v>
      </c>
      <c r="P33" s="27"/>
    </row>
    <row r="34" spans="1:16" ht="15.75" thickBot="1">
      <c r="A34" s="29"/>
      <c r="B34" s="30"/>
      <c r="C34" s="19"/>
      <c r="D34" s="6"/>
      <c r="E34" s="7">
        <f>SUM(E28:E33)</f>
        <v>23.18</v>
      </c>
      <c r="F34" s="6">
        <f>SUM(F28:F33)</f>
        <v>18.76</v>
      </c>
      <c r="G34" s="6">
        <f>SUM(G28:G32)</f>
        <v>0.018</v>
      </c>
      <c r="H34" s="6">
        <f aca="true" t="shared" si="2" ref="H34:O34">SUM(H28:H33)</f>
        <v>18.03</v>
      </c>
      <c r="I34" s="6">
        <f t="shared" si="2"/>
        <v>90.64</v>
      </c>
      <c r="J34" s="38">
        <f t="shared" si="2"/>
        <v>584.5200000000001</v>
      </c>
      <c r="K34" s="38">
        <f t="shared" si="2"/>
        <v>0.36</v>
      </c>
      <c r="L34" s="38">
        <f t="shared" si="2"/>
        <v>0.24000000000000002</v>
      </c>
      <c r="M34" s="38">
        <f t="shared" si="2"/>
        <v>16.29</v>
      </c>
      <c r="N34" s="38">
        <f t="shared" si="2"/>
        <v>149.09</v>
      </c>
      <c r="O34" s="22">
        <f t="shared" si="2"/>
        <v>5.34</v>
      </c>
      <c r="P34" s="27"/>
    </row>
    <row r="35" spans="1:16" ht="15.75" thickBot="1">
      <c r="A35" s="29"/>
      <c r="B35" s="29"/>
      <c r="C35" s="19"/>
      <c r="D35" s="6"/>
      <c r="E35" s="6"/>
      <c r="F35" s="6"/>
      <c r="G35" s="6"/>
      <c r="H35" s="6"/>
      <c r="I35" s="6"/>
      <c r="J35" s="12"/>
      <c r="K35" s="33"/>
      <c r="L35" s="33"/>
      <c r="M35" s="33"/>
      <c r="N35" s="33"/>
      <c r="O35" s="33"/>
      <c r="P35" s="27"/>
    </row>
    <row r="36" spans="1:16" ht="15.75" thickBot="1">
      <c r="A36" s="56" t="s">
        <v>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27"/>
    </row>
    <row r="37" spans="1:16" ht="24.75" thickBot="1">
      <c r="A37" s="29" t="s">
        <v>34</v>
      </c>
      <c r="B37" s="29">
        <v>156</v>
      </c>
      <c r="C37" s="19" t="s">
        <v>72</v>
      </c>
      <c r="D37" s="6" t="s">
        <v>123</v>
      </c>
      <c r="E37" s="6">
        <v>7.94</v>
      </c>
      <c r="F37" s="6">
        <v>3.4</v>
      </c>
      <c r="G37" s="6">
        <v>0</v>
      </c>
      <c r="H37" s="6">
        <v>5.9</v>
      </c>
      <c r="I37" s="6">
        <v>20.7</v>
      </c>
      <c r="J37" s="10">
        <v>140</v>
      </c>
      <c r="K37" s="31">
        <v>0.08</v>
      </c>
      <c r="L37" s="31">
        <v>0.06</v>
      </c>
      <c r="M37" s="31">
        <v>2</v>
      </c>
      <c r="N37" s="31">
        <v>50</v>
      </c>
      <c r="O37" s="31">
        <v>1</v>
      </c>
      <c r="P37" s="27"/>
    </row>
    <row r="38" spans="1:16" ht="24.75" thickBot="1">
      <c r="A38" s="29" t="s">
        <v>34</v>
      </c>
      <c r="B38" s="29">
        <v>435</v>
      </c>
      <c r="C38" s="19" t="s">
        <v>75</v>
      </c>
      <c r="D38" s="6" t="s">
        <v>91</v>
      </c>
      <c r="E38" s="6">
        <v>8.49</v>
      </c>
      <c r="F38" s="6">
        <v>6</v>
      </c>
      <c r="G38" s="6">
        <v>0</v>
      </c>
      <c r="H38" s="6">
        <v>0.2</v>
      </c>
      <c r="I38" s="6">
        <v>8</v>
      </c>
      <c r="J38" s="10">
        <v>62</v>
      </c>
      <c r="K38" s="31">
        <v>0.08</v>
      </c>
      <c r="L38" s="31">
        <v>0.05</v>
      </c>
      <c r="M38" s="31">
        <v>2</v>
      </c>
      <c r="N38" s="31">
        <v>252</v>
      </c>
      <c r="O38" s="31">
        <v>0</v>
      </c>
      <c r="P38" s="27"/>
    </row>
    <row r="39" spans="1:16" ht="15.75" thickBot="1">
      <c r="A39" s="29"/>
      <c r="B39" s="29"/>
      <c r="C39" s="19"/>
      <c r="D39" s="6"/>
      <c r="E39" s="7">
        <f aca="true" t="shared" si="3" ref="E39:O39">SUM(E37:E38)</f>
        <v>16.43</v>
      </c>
      <c r="F39" s="6">
        <f t="shared" si="3"/>
        <v>9.4</v>
      </c>
      <c r="G39" s="6">
        <f t="shared" si="3"/>
        <v>0</v>
      </c>
      <c r="H39" s="6">
        <f t="shared" si="3"/>
        <v>6.1000000000000005</v>
      </c>
      <c r="I39" s="6">
        <f t="shared" si="3"/>
        <v>28.7</v>
      </c>
      <c r="J39" s="38">
        <f t="shared" si="3"/>
        <v>202</v>
      </c>
      <c r="K39" s="38">
        <f t="shared" si="3"/>
        <v>0.16</v>
      </c>
      <c r="L39" s="38">
        <f t="shared" si="3"/>
        <v>0.11</v>
      </c>
      <c r="M39" s="38">
        <f t="shared" si="3"/>
        <v>4</v>
      </c>
      <c r="N39" s="38">
        <f t="shared" si="3"/>
        <v>302</v>
      </c>
      <c r="O39" s="22">
        <f t="shared" si="3"/>
        <v>1</v>
      </c>
      <c r="P39" s="27"/>
    </row>
    <row r="40" spans="1:16" ht="15.75" thickBot="1">
      <c r="A40" s="29"/>
      <c r="B40" s="30"/>
      <c r="C40" s="19"/>
      <c r="D40" s="6"/>
      <c r="E40" s="6"/>
      <c r="F40" s="6"/>
      <c r="G40" s="6"/>
      <c r="H40" s="6"/>
      <c r="I40" s="6"/>
      <c r="J40" s="12"/>
      <c r="K40" s="33"/>
      <c r="L40" s="33"/>
      <c r="M40" s="33"/>
      <c r="N40" s="33"/>
      <c r="O40" s="33"/>
      <c r="P40" s="27"/>
    </row>
    <row r="41" spans="1:16" ht="15.75" thickBot="1">
      <c r="A41" s="29"/>
      <c r="B41" s="29"/>
      <c r="C41" s="19" t="s">
        <v>10</v>
      </c>
      <c r="D41" s="6"/>
      <c r="E41" s="16">
        <f>E39+E34+E20+E26</f>
        <v>57.96</v>
      </c>
      <c r="F41" s="6">
        <f aca="true" t="shared" si="4" ref="F41:O41">F39+F34+F20</f>
        <v>43.59</v>
      </c>
      <c r="G41" s="6">
        <f t="shared" si="4"/>
        <v>4.637999999999999</v>
      </c>
      <c r="H41" s="6">
        <f t="shared" si="4"/>
        <v>41.35</v>
      </c>
      <c r="I41" s="6">
        <f t="shared" si="4"/>
        <v>191.53</v>
      </c>
      <c r="J41" s="38">
        <f t="shared" si="4"/>
        <v>1253.8000000000002</v>
      </c>
      <c r="K41" s="38">
        <f t="shared" si="4"/>
        <v>0.67</v>
      </c>
      <c r="L41" s="38">
        <f t="shared" si="4"/>
        <v>0.46</v>
      </c>
      <c r="M41" s="38">
        <f t="shared" si="4"/>
        <v>22.619999999999997</v>
      </c>
      <c r="N41" s="38">
        <f t="shared" si="4"/>
        <v>793.49</v>
      </c>
      <c r="O41" s="22">
        <f t="shared" si="4"/>
        <v>9.3</v>
      </c>
      <c r="P41" s="27"/>
    </row>
    <row r="42" spans="1:24" ht="24.75" thickBot="1">
      <c r="A42" s="29"/>
      <c r="B42" s="29"/>
      <c r="C42" s="19" t="s">
        <v>11</v>
      </c>
      <c r="D42" s="6"/>
      <c r="E42" s="6"/>
      <c r="F42" s="35">
        <f>F41*4/I41</f>
        <v>0.9103534694303765</v>
      </c>
      <c r="G42" s="35"/>
      <c r="H42" s="35">
        <f>H41*4/I41</f>
        <v>0.863572286325902</v>
      </c>
      <c r="I42" s="35">
        <v>4</v>
      </c>
      <c r="J42" s="38"/>
      <c r="K42" s="33"/>
      <c r="L42" s="33"/>
      <c r="M42" s="17"/>
      <c r="N42" s="14"/>
      <c r="O42" s="14"/>
      <c r="P42" s="13"/>
      <c r="Q42" s="8"/>
      <c r="R42" s="8"/>
      <c r="S42" s="8"/>
      <c r="T42" s="64"/>
      <c r="U42" s="64"/>
      <c r="V42" s="5"/>
      <c r="W42" s="5"/>
      <c r="X42" s="3"/>
    </row>
    <row r="43" spans="1:16" ht="15.75" thickBot="1">
      <c r="A43" s="56" t="s">
        <v>12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27"/>
    </row>
    <row r="44" spans="1:16" ht="15.75" thickBot="1">
      <c r="A44" s="56" t="s">
        <v>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27"/>
    </row>
    <row r="45" spans="1:22" ht="25.5" customHeight="1" thickBot="1">
      <c r="A45" s="29" t="s">
        <v>34</v>
      </c>
      <c r="B45" s="29">
        <v>189</v>
      </c>
      <c r="C45" s="19" t="s">
        <v>66</v>
      </c>
      <c r="D45" s="6" t="s">
        <v>89</v>
      </c>
      <c r="E45" s="6">
        <v>6.03</v>
      </c>
      <c r="F45" s="6">
        <v>8.59</v>
      </c>
      <c r="G45" s="6">
        <v>0</v>
      </c>
      <c r="H45" s="6">
        <v>9.81</v>
      </c>
      <c r="I45" s="6">
        <v>38</v>
      </c>
      <c r="J45" s="10">
        <v>274.4</v>
      </c>
      <c r="K45" s="31">
        <v>0.12</v>
      </c>
      <c r="L45" s="14">
        <v>0.09</v>
      </c>
      <c r="M45" s="14">
        <v>1.1</v>
      </c>
      <c r="N45" s="14">
        <v>116</v>
      </c>
      <c r="O45" s="14">
        <v>2.3</v>
      </c>
      <c r="P45" s="13"/>
      <c r="Q45" s="8"/>
      <c r="R45" s="8"/>
      <c r="S45" s="64"/>
      <c r="T45" s="64"/>
      <c r="U45" s="5"/>
      <c r="V45" s="5"/>
    </row>
    <row r="46" spans="1:22" ht="15.75" thickBot="1">
      <c r="A46" s="29" t="s">
        <v>34</v>
      </c>
      <c r="B46" s="29">
        <v>430</v>
      </c>
      <c r="C46" s="19" t="s">
        <v>8</v>
      </c>
      <c r="D46" s="6">
        <v>150</v>
      </c>
      <c r="E46" s="6">
        <v>0.63</v>
      </c>
      <c r="F46" s="6">
        <v>0.1</v>
      </c>
      <c r="G46" s="6">
        <v>0</v>
      </c>
      <c r="H46" s="6">
        <v>0</v>
      </c>
      <c r="I46" s="6">
        <v>9.7</v>
      </c>
      <c r="J46" s="10">
        <v>37</v>
      </c>
      <c r="K46" s="31">
        <v>0</v>
      </c>
      <c r="L46" s="31">
        <v>0</v>
      </c>
      <c r="M46" s="31">
        <v>0</v>
      </c>
      <c r="N46" s="31">
        <v>5</v>
      </c>
      <c r="O46" s="31">
        <v>1</v>
      </c>
      <c r="P46" s="28"/>
      <c r="Q46" s="3"/>
      <c r="R46" s="3"/>
      <c r="S46" s="3"/>
      <c r="T46" s="3"/>
      <c r="U46" s="3"/>
      <c r="V46" s="3"/>
    </row>
    <row r="47" spans="1:22" ht="15.75" thickBot="1">
      <c r="A47" s="29" t="s">
        <v>35</v>
      </c>
      <c r="B47" s="29" t="s">
        <v>35</v>
      </c>
      <c r="C47" s="19" t="s">
        <v>113</v>
      </c>
      <c r="D47" s="6">
        <v>20</v>
      </c>
      <c r="E47" s="6">
        <v>4.54</v>
      </c>
      <c r="F47" s="6">
        <v>0.7</v>
      </c>
      <c r="G47" s="6">
        <v>0</v>
      </c>
      <c r="H47" s="6">
        <v>0.8</v>
      </c>
      <c r="I47" s="6">
        <v>18.6</v>
      </c>
      <c r="J47" s="10">
        <v>85</v>
      </c>
      <c r="K47" s="31">
        <v>0.02</v>
      </c>
      <c r="L47" s="31">
        <v>0.01</v>
      </c>
      <c r="M47" s="31">
        <v>0</v>
      </c>
      <c r="N47" s="31">
        <v>5.8</v>
      </c>
      <c r="O47" s="31">
        <v>0.42</v>
      </c>
      <c r="P47" s="28"/>
      <c r="Q47" s="3"/>
      <c r="R47" s="3"/>
      <c r="S47" s="3"/>
      <c r="T47" s="3"/>
      <c r="U47" s="3"/>
      <c r="V47" s="3"/>
    </row>
    <row r="48" spans="1:22" ht="24.75" thickBot="1">
      <c r="A48" s="47" t="s">
        <v>35</v>
      </c>
      <c r="B48" s="47" t="s">
        <v>35</v>
      </c>
      <c r="C48" s="19" t="s">
        <v>5</v>
      </c>
      <c r="D48" s="6">
        <v>30</v>
      </c>
      <c r="E48" s="6">
        <v>1.65</v>
      </c>
      <c r="F48" s="6">
        <v>2.63</v>
      </c>
      <c r="G48" s="6">
        <v>0</v>
      </c>
      <c r="H48" s="6">
        <v>1.3</v>
      </c>
      <c r="I48" s="6">
        <v>17.99</v>
      </c>
      <c r="J48" s="10">
        <v>91.7</v>
      </c>
      <c r="K48" s="31">
        <v>0.04</v>
      </c>
      <c r="L48" s="31">
        <v>0.01</v>
      </c>
      <c r="M48" s="31">
        <v>0</v>
      </c>
      <c r="N48" s="31">
        <v>7.6</v>
      </c>
      <c r="O48" s="31">
        <v>0.48</v>
      </c>
      <c r="P48" s="28"/>
      <c r="Q48" s="3"/>
      <c r="R48" s="3"/>
      <c r="S48" s="3"/>
      <c r="T48" s="3"/>
      <c r="U48" s="3"/>
      <c r="V48" s="3"/>
    </row>
    <row r="49" spans="1:16" ht="15.75" thickBot="1">
      <c r="A49" s="29"/>
      <c r="B49" s="29"/>
      <c r="C49" s="19"/>
      <c r="D49" s="6"/>
      <c r="E49" s="7">
        <f aca="true" t="shared" si="5" ref="E49:O49">SUM(E45:E48)</f>
        <v>12.85</v>
      </c>
      <c r="F49" s="6">
        <f t="shared" si="5"/>
        <v>12.02</v>
      </c>
      <c r="G49" s="6">
        <f t="shared" si="5"/>
        <v>0</v>
      </c>
      <c r="H49" s="6">
        <f t="shared" si="5"/>
        <v>11.910000000000002</v>
      </c>
      <c r="I49" s="6">
        <f t="shared" si="5"/>
        <v>84.29</v>
      </c>
      <c r="J49" s="38">
        <f t="shared" si="5"/>
        <v>488.09999999999997</v>
      </c>
      <c r="K49" s="38">
        <f t="shared" si="5"/>
        <v>0.18</v>
      </c>
      <c r="L49" s="38">
        <f t="shared" si="5"/>
        <v>0.10999999999999999</v>
      </c>
      <c r="M49" s="38">
        <f t="shared" si="5"/>
        <v>1.1</v>
      </c>
      <c r="N49" s="38">
        <f t="shared" si="5"/>
        <v>134.4</v>
      </c>
      <c r="O49" s="22">
        <f t="shared" si="5"/>
        <v>4.199999999999999</v>
      </c>
      <c r="P49" s="27"/>
    </row>
    <row r="50" spans="1:16" ht="15.75" thickBot="1">
      <c r="A50" s="29"/>
      <c r="B50" s="29"/>
      <c r="C50" s="19"/>
      <c r="D50" s="6"/>
      <c r="E50" s="6"/>
      <c r="F50" s="6"/>
      <c r="G50" s="6"/>
      <c r="H50" s="6"/>
      <c r="I50" s="6"/>
      <c r="J50" s="49"/>
      <c r="K50" s="33"/>
      <c r="L50" s="33"/>
      <c r="M50" s="33"/>
      <c r="N50" s="33"/>
      <c r="O50" s="33"/>
      <c r="P50" s="27"/>
    </row>
    <row r="51" spans="1:16" ht="15.75" thickBot="1">
      <c r="A51" s="56" t="s">
        <v>118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27"/>
    </row>
    <row r="52" spans="1:16" ht="15.75" thickBot="1">
      <c r="A52" s="29" t="s">
        <v>35</v>
      </c>
      <c r="B52" s="29" t="s">
        <v>35</v>
      </c>
      <c r="C52" s="19" t="s">
        <v>45</v>
      </c>
      <c r="D52" s="6">
        <v>85</v>
      </c>
      <c r="E52" s="6">
        <v>4.55</v>
      </c>
      <c r="F52" s="6">
        <v>0.44</v>
      </c>
      <c r="G52" s="6">
        <v>0</v>
      </c>
      <c r="H52" s="6">
        <v>0.44</v>
      </c>
      <c r="I52" s="6">
        <v>7.94</v>
      </c>
      <c r="J52" s="10">
        <v>38.07</v>
      </c>
      <c r="K52" s="31">
        <v>0.04</v>
      </c>
      <c r="L52" s="31">
        <v>0.03</v>
      </c>
      <c r="M52" s="31">
        <v>60</v>
      </c>
      <c r="N52" s="31">
        <v>34</v>
      </c>
      <c r="O52" s="31">
        <v>0.3</v>
      </c>
      <c r="P52" s="27"/>
    </row>
    <row r="53" spans="1:16" ht="15.75" thickBot="1">
      <c r="A53" s="29"/>
      <c r="B53" s="29"/>
      <c r="C53" s="17"/>
      <c r="D53" s="14"/>
      <c r="E53" s="14"/>
      <c r="F53" s="14"/>
      <c r="G53" s="14"/>
      <c r="H53" s="14"/>
      <c r="I53" s="14"/>
      <c r="J53" s="23"/>
      <c r="K53" s="33"/>
      <c r="L53" s="33"/>
      <c r="M53" s="33"/>
      <c r="N53" s="33"/>
      <c r="O53" s="33"/>
      <c r="P53" s="27"/>
    </row>
    <row r="54" spans="1:16" ht="15.75" thickBot="1">
      <c r="A54" s="29"/>
      <c r="B54" s="29"/>
      <c r="C54" s="17"/>
      <c r="D54" s="14"/>
      <c r="E54" s="14"/>
      <c r="F54" s="14"/>
      <c r="G54" s="14"/>
      <c r="H54" s="14"/>
      <c r="I54" s="14"/>
      <c r="J54" s="23"/>
      <c r="K54" s="33"/>
      <c r="L54" s="33"/>
      <c r="M54" s="33"/>
      <c r="N54" s="33"/>
      <c r="O54" s="33"/>
      <c r="P54" s="27"/>
    </row>
    <row r="55" spans="1:16" ht="15.75" thickBot="1">
      <c r="A55" s="29"/>
      <c r="B55" s="29"/>
      <c r="C55" s="17"/>
      <c r="D55" s="14"/>
      <c r="E55" s="16">
        <f aca="true" t="shared" si="6" ref="E55:O55">SUM(E52:E54)</f>
        <v>4.55</v>
      </c>
      <c r="F55" s="16">
        <f t="shared" si="6"/>
        <v>0.44</v>
      </c>
      <c r="G55" s="16">
        <f t="shared" si="6"/>
        <v>0</v>
      </c>
      <c r="H55" s="16">
        <f t="shared" si="6"/>
        <v>0.44</v>
      </c>
      <c r="I55" s="16">
        <f t="shared" si="6"/>
        <v>7.94</v>
      </c>
      <c r="J55" s="16">
        <f t="shared" si="6"/>
        <v>38.07</v>
      </c>
      <c r="K55" s="16">
        <f t="shared" si="6"/>
        <v>0.04</v>
      </c>
      <c r="L55" s="16">
        <f t="shared" si="6"/>
        <v>0.03</v>
      </c>
      <c r="M55" s="16">
        <f t="shared" si="6"/>
        <v>60</v>
      </c>
      <c r="N55" s="16">
        <f t="shared" si="6"/>
        <v>34</v>
      </c>
      <c r="O55" s="16">
        <f t="shared" si="6"/>
        <v>0.3</v>
      </c>
      <c r="P55" s="27"/>
    </row>
    <row r="56" spans="1:16" ht="15.75" thickBot="1">
      <c r="A56" s="56" t="s">
        <v>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  <c r="P56" s="27"/>
    </row>
    <row r="57" spans="1:24" ht="15.75" thickBot="1">
      <c r="A57" s="29" t="s">
        <v>34</v>
      </c>
      <c r="B57" s="29">
        <v>35</v>
      </c>
      <c r="C57" s="19" t="s">
        <v>121</v>
      </c>
      <c r="D57" s="6">
        <v>60</v>
      </c>
      <c r="E57" s="6">
        <v>1.82</v>
      </c>
      <c r="F57" s="6">
        <v>0.96</v>
      </c>
      <c r="G57" s="6">
        <v>0.3</v>
      </c>
      <c r="H57" s="6">
        <v>3.06</v>
      </c>
      <c r="I57" s="6">
        <v>4.14</v>
      </c>
      <c r="J57" s="10">
        <v>48</v>
      </c>
      <c r="K57" s="31">
        <v>0.11</v>
      </c>
      <c r="L57" s="31">
        <v>0.09</v>
      </c>
      <c r="M57" s="14">
        <v>8</v>
      </c>
      <c r="N57" s="14">
        <v>23</v>
      </c>
      <c r="O57" s="14">
        <v>1</v>
      </c>
      <c r="P57" s="13"/>
      <c r="Q57" s="8"/>
      <c r="R57" s="8"/>
      <c r="S57" s="8"/>
      <c r="T57" s="64"/>
      <c r="U57" s="64"/>
      <c r="V57" s="5"/>
      <c r="W57" s="5"/>
      <c r="X57" s="3"/>
    </row>
    <row r="58" spans="1:24" ht="24.75" thickBot="1">
      <c r="A58" s="29" t="s">
        <v>34</v>
      </c>
      <c r="B58" s="29">
        <v>100</v>
      </c>
      <c r="C58" s="19" t="s">
        <v>24</v>
      </c>
      <c r="D58" s="6">
        <v>250</v>
      </c>
      <c r="E58" s="6">
        <v>3.34</v>
      </c>
      <c r="F58" s="6">
        <v>3.9</v>
      </c>
      <c r="G58" s="6">
        <v>0.3</v>
      </c>
      <c r="H58" s="6">
        <v>2.8</v>
      </c>
      <c r="I58" s="6">
        <v>20</v>
      </c>
      <c r="J58" s="10">
        <v>121</v>
      </c>
      <c r="K58" s="31">
        <v>0.11</v>
      </c>
      <c r="L58" s="31">
        <v>0.09</v>
      </c>
      <c r="M58" s="14">
        <v>8</v>
      </c>
      <c r="N58" s="14">
        <v>23</v>
      </c>
      <c r="O58" s="14">
        <v>1</v>
      </c>
      <c r="P58" s="36"/>
      <c r="Q58" s="36"/>
      <c r="R58" s="36"/>
      <c r="S58" s="36"/>
      <c r="T58" s="36"/>
      <c r="U58" s="36"/>
      <c r="V58" s="5"/>
      <c r="W58" s="5"/>
      <c r="X58" s="3"/>
    </row>
    <row r="59" spans="1:16" ht="15.75" thickBot="1">
      <c r="A59" s="29" t="s">
        <v>34</v>
      </c>
      <c r="B59" s="32">
        <v>256</v>
      </c>
      <c r="C59" s="19" t="s">
        <v>93</v>
      </c>
      <c r="D59" s="6" t="s">
        <v>114</v>
      </c>
      <c r="E59" s="6">
        <v>13.38</v>
      </c>
      <c r="F59" s="6">
        <v>16.42</v>
      </c>
      <c r="G59" s="6">
        <v>0</v>
      </c>
      <c r="H59" s="6">
        <v>14.48</v>
      </c>
      <c r="I59" s="6">
        <v>7.67</v>
      </c>
      <c r="J59" s="14">
        <v>211.9</v>
      </c>
      <c r="K59" s="31">
        <v>0.38</v>
      </c>
      <c r="L59" s="31">
        <v>0.21</v>
      </c>
      <c r="M59" s="31">
        <v>26</v>
      </c>
      <c r="N59" s="31">
        <v>28</v>
      </c>
      <c r="O59" s="31">
        <v>10</v>
      </c>
      <c r="P59" s="27"/>
    </row>
    <row r="60" spans="1:16" ht="13.5" customHeight="1" thickBot="1">
      <c r="A60" s="29" t="s">
        <v>34</v>
      </c>
      <c r="B60" s="29">
        <v>338</v>
      </c>
      <c r="C60" s="19" t="s">
        <v>62</v>
      </c>
      <c r="D60" s="6">
        <v>150</v>
      </c>
      <c r="E60" s="6">
        <v>5.46</v>
      </c>
      <c r="F60" s="6">
        <v>3.4</v>
      </c>
      <c r="G60" s="6">
        <v>0</v>
      </c>
      <c r="H60" s="6">
        <v>5.7</v>
      </c>
      <c r="I60" s="6">
        <v>54</v>
      </c>
      <c r="J60" s="10">
        <v>124</v>
      </c>
      <c r="K60" s="41">
        <v>0.09</v>
      </c>
      <c r="L60" s="41">
        <v>0.06</v>
      </c>
      <c r="M60" s="41">
        <v>19</v>
      </c>
      <c r="N60" s="41">
        <v>64</v>
      </c>
      <c r="O60" s="41">
        <v>1.1</v>
      </c>
      <c r="P60" s="27"/>
    </row>
    <row r="61" spans="1:16" ht="15.75" thickBot="1">
      <c r="A61" s="29" t="s">
        <v>34</v>
      </c>
      <c r="B61" s="30">
        <v>442</v>
      </c>
      <c r="C61" s="19" t="s">
        <v>67</v>
      </c>
      <c r="D61" s="6">
        <v>150</v>
      </c>
      <c r="E61" s="6">
        <v>7.51</v>
      </c>
      <c r="F61" s="6">
        <v>0.75</v>
      </c>
      <c r="G61" s="6">
        <v>0</v>
      </c>
      <c r="H61" s="6">
        <v>0.15</v>
      </c>
      <c r="I61" s="6">
        <v>14.85</v>
      </c>
      <c r="J61" s="10">
        <v>64.5</v>
      </c>
      <c r="K61" s="41">
        <v>0.02</v>
      </c>
      <c r="L61" s="41">
        <v>0.01</v>
      </c>
      <c r="M61" s="41">
        <v>3</v>
      </c>
      <c r="N61" s="41">
        <v>10.5</v>
      </c>
      <c r="O61" s="41">
        <v>2.1</v>
      </c>
      <c r="P61" s="27"/>
    </row>
    <row r="62" spans="1:16" ht="24.75" thickBot="1">
      <c r="A62" s="47" t="s">
        <v>35</v>
      </c>
      <c r="B62" s="47" t="s">
        <v>35</v>
      </c>
      <c r="C62" s="19" t="s">
        <v>5</v>
      </c>
      <c r="D62" s="6">
        <v>35</v>
      </c>
      <c r="E62" s="6">
        <v>1.92</v>
      </c>
      <c r="F62" s="6">
        <v>2.63</v>
      </c>
      <c r="G62" s="6">
        <v>0</v>
      </c>
      <c r="H62" s="6">
        <v>1.3</v>
      </c>
      <c r="I62" s="6">
        <v>17.99</v>
      </c>
      <c r="J62" s="10">
        <v>91.7</v>
      </c>
      <c r="K62" s="31">
        <v>0.04</v>
      </c>
      <c r="L62" s="31">
        <v>0.01</v>
      </c>
      <c r="M62" s="31">
        <v>0</v>
      </c>
      <c r="N62" s="31">
        <v>7.6</v>
      </c>
      <c r="O62" s="31">
        <v>0.48</v>
      </c>
      <c r="P62" s="27"/>
    </row>
    <row r="63" spans="1:16" ht="24.75" thickBot="1">
      <c r="A63" s="29" t="s">
        <v>35</v>
      </c>
      <c r="B63" s="29" t="s">
        <v>35</v>
      </c>
      <c r="C63" s="19" t="s">
        <v>111</v>
      </c>
      <c r="D63" s="6">
        <v>40</v>
      </c>
      <c r="E63" s="6">
        <v>1.41</v>
      </c>
      <c r="F63" s="6">
        <v>2.2</v>
      </c>
      <c r="G63" s="6">
        <v>0</v>
      </c>
      <c r="H63" s="6">
        <v>0.23</v>
      </c>
      <c r="I63" s="6">
        <v>11.13</v>
      </c>
      <c r="J63" s="10">
        <v>58</v>
      </c>
      <c r="K63" s="41">
        <v>0.07</v>
      </c>
      <c r="L63" s="41">
        <v>0.03</v>
      </c>
      <c r="M63" s="41">
        <v>0</v>
      </c>
      <c r="N63" s="41">
        <v>11.6</v>
      </c>
      <c r="O63" s="41">
        <v>1.44</v>
      </c>
      <c r="P63" s="27"/>
    </row>
    <row r="64" spans="1:16" ht="15.75" thickBot="1">
      <c r="A64" s="29"/>
      <c r="B64" s="29"/>
      <c r="C64" s="19"/>
      <c r="D64" s="6"/>
      <c r="E64" s="7">
        <f aca="true" t="shared" si="7" ref="E64:O64">SUM(E57:E63)</f>
        <v>34.839999999999996</v>
      </c>
      <c r="F64" s="7">
        <f t="shared" si="7"/>
        <v>30.259999999999998</v>
      </c>
      <c r="G64" s="7">
        <f t="shared" si="7"/>
        <v>0.6</v>
      </c>
      <c r="H64" s="7">
        <f t="shared" si="7"/>
        <v>27.72</v>
      </c>
      <c r="I64" s="7">
        <f t="shared" si="7"/>
        <v>129.78</v>
      </c>
      <c r="J64" s="7">
        <f t="shared" si="7"/>
        <v>719.1</v>
      </c>
      <c r="K64" s="7">
        <f t="shared" si="7"/>
        <v>0.8200000000000001</v>
      </c>
      <c r="L64" s="7">
        <f t="shared" si="7"/>
        <v>0.5</v>
      </c>
      <c r="M64" s="7">
        <f t="shared" si="7"/>
        <v>64</v>
      </c>
      <c r="N64" s="7">
        <f t="shared" si="7"/>
        <v>167.7</v>
      </c>
      <c r="O64" s="7">
        <f t="shared" si="7"/>
        <v>17.12</v>
      </c>
      <c r="P64" s="27"/>
    </row>
    <row r="65" spans="1:16" ht="15.75" thickBot="1">
      <c r="A65" s="29"/>
      <c r="B65" s="30"/>
      <c r="C65" s="19"/>
      <c r="D65" s="6"/>
      <c r="E65" s="6"/>
      <c r="F65" s="7"/>
      <c r="G65" s="7"/>
      <c r="H65" s="7"/>
      <c r="I65" s="7"/>
      <c r="J65" s="12"/>
      <c r="K65" s="33"/>
      <c r="L65" s="33"/>
      <c r="M65" s="33"/>
      <c r="N65" s="33"/>
      <c r="O65" s="33"/>
      <c r="P65" s="27"/>
    </row>
    <row r="66" spans="1:16" ht="15.75" thickBot="1">
      <c r="A66" s="56" t="s">
        <v>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  <c r="O66" s="33"/>
      <c r="P66" s="27"/>
    </row>
    <row r="67" spans="1:16" ht="24.75" thickBot="1">
      <c r="A67" s="29" t="s">
        <v>34</v>
      </c>
      <c r="B67" s="29">
        <v>224</v>
      </c>
      <c r="C67" s="19" t="s">
        <v>50</v>
      </c>
      <c r="D67" s="6" t="s">
        <v>97</v>
      </c>
      <c r="E67" s="6">
        <v>13.66</v>
      </c>
      <c r="F67" s="6">
        <v>13.3</v>
      </c>
      <c r="G67" s="6">
        <v>0</v>
      </c>
      <c r="H67" s="6">
        <v>6.8</v>
      </c>
      <c r="I67" s="6">
        <v>16.8</v>
      </c>
      <c r="J67" s="10">
        <v>182</v>
      </c>
      <c r="K67" s="31">
        <v>0.04</v>
      </c>
      <c r="L67" s="31">
        <v>0.02</v>
      </c>
      <c r="M67" s="31">
        <v>0</v>
      </c>
      <c r="N67" s="31">
        <v>116</v>
      </c>
      <c r="O67" s="31">
        <v>0.8</v>
      </c>
      <c r="P67" s="27"/>
    </row>
    <row r="68" spans="1:16" ht="15.75" thickBot="1">
      <c r="A68" s="29" t="s">
        <v>34</v>
      </c>
      <c r="B68" s="29">
        <v>434</v>
      </c>
      <c r="C68" s="19" t="s">
        <v>63</v>
      </c>
      <c r="D68" s="6">
        <v>200</v>
      </c>
      <c r="E68" s="6">
        <v>6.03</v>
      </c>
      <c r="F68" s="6">
        <v>6.78</v>
      </c>
      <c r="G68" s="6">
        <v>0</v>
      </c>
      <c r="H68" s="6">
        <v>5.89</v>
      </c>
      <c r="I68" s="6">
        <v>11.23</v>
      </c>
      <c r="J68" s="10">
        <v>125.56</v>
      </c>
      <c r="K68" s="31">
        <v>0.08</v>
      </c>
      <c r="L68" s="31">
        <v>0.05</v>
      </c>
      <c r="M68" s="31">
        <v>3</v>
      </c>
      <c r="N68" s="31">
        <v>252</v>
      </c>
      <c r="O68" s="31">
        <v>2</v>
      </c>
      <c r="P68" s="27"/>
    </row>
    <row r="69" spans="1:16" ht="15.75" thickBot="1">
      <c r="A69" s="29" t="s">
        <v>34</v>
      </c>
      <c r="B69" s="29">
        <v>483</v>
      </c>
      <c r="C69" s="19" t="s">
        <v>86</v>
      </c>
      <c r="D69" s="6">
        <v>30</v>
      </c>
      <c r="E69" s="6">
        <v>1.83</v>
      </c>
      <c r="F69" s="6">
        <v>1.76</v>
      </c>
      <c r="G69" s="6"/>
      <c r="H69" s="6">
        <v>3.4</v>
      </c>
      <c r="I69" s="6">
        <v>18.3</v>
      </c>
      <c r="J69" s="10">
        <v>59</v>
      </c>
      <c r="K69" s="31">
        <v>0.03</v>
      </c>
      <c r="L69" s="31">
        <v>0.01</v>
      </c>
      <c r="M69" s="31">
        <v>0</v>
      </c>
      <c r="N69" s="31">
        <v>7.93</v>
      </c>
      <c r="O69" s="31">
        <v>0.2</v>
      </c>
      <c r="P69" s="27"/>
    </row>
    <row r="70" spans="1:16" ht="15.75" thickBot="1">
      <c r="A70" s="29"/>
      <c r="B70" s="29"/>
      <c r="C70" s="19"/>
      <c r="D70" s="6"/>
      <c r="E70" s="7">
        <f aca="true" t="shared" si="8" ref="E70:O70">SUM(E67:E69)</f>
        <v>21.520000000000003</v>
      </c>
      <c r="F70" s="6">
        <f t="shared" si="8"/>
        <v>21.840000000000003</v>
      </c>
      <c r="G70" s="6">
        <f t="shared" si="8"/>
        <v>0</v>
      </c>
      <c r="H70" s="6">
        <f t="shared" si="8"/>
        <v>16.09</v>
      </c>
      <c r="I70" s="6">
        <f t="shared" si="8"/>
        <v>46.33</v>
      </c>
      <c r="J70" s="38">
        <f t="shared" si="8"/>
        <v>366.56</v>
      </c>
      <c r="K70" s="38">
        <f t="shared" si="8"/>
        <v>0.15</v>
      </c>
      <c r="L70" s="38">
        <f t="shared" si="8"/>
        <v>0.08</v>
      </c>
      <c r="M70" s="38">
        <f t="shared" si="8"/>
        <v>3</v>
      </c>
      <c r="N70" s="38">
        <f t="shared" si="8"/>
        <v>375.93</v>
      </c>
      <c r="O70" s="22">
        <f t="shared" si="8"/>
        <v>3</v>
      </c>
      <c r="P70" s="27"/>
    </row>
    <row r="71" spans="1:16" ht="15.75" thickBot="1">
      <c r="A71" s="29"/>
      <c r="B71" s="30"/>
      <c r="C71" s="19"/>
      <c r="D71" s="6"/>
      <c r="E71" s="6"/>
      <c r="F71" s="6"/>
      <c r="G71" s="6"/>
      <c r="H71" s="6"/>
      <c r="I71" s="6"/>
      <c r="J71" s="12"/>
      <c r="K71" s="33"/>
      <c r="L71" s="33"/>
      <c r="M71" s="33"/>
      <c r="N71" s="33"/>
      <c r="O71" s="33"/>
      <c r="P71" s="27"/>
    </row>
    <row r="72" spans="1:16" ht="15.75" thickBot="1">
      <c r="A72" s="29"/>
      <c r="B72" s="29"/>
      <c r="C72" s="19" t="s">
        <v>10</v>
      </c>
      <c r="D72" s="6"/>
      <c r="E72" s="16">
        <f>E49+E64+E70+E55</f>
        <v>73.76</v>
      </c>
      <c r="F72" s="6">
        <f aca="true" t="shared" si="9" ref="F72:O72">F70+F64+F49</f>
        <v>64.12</v>
      </c>
      <c r="G72" s="6">
        <f t="shared" si="9"/>
        <v>0.6</v>
      </c>
      <c r="H72" s="6">
        <f t="shared" si="9"/>
        <v>55.720000000000006</v>
      </c>
      <c r="I72" s="6">
        <f t="shared" si="9"/>
        <v>260.40000000000003</v>
      </c>
      <c r="J72" s="38">
        <f t="shared" si="9"/>
        <v>1573.76</v>
      </c>
      <c r="K72" s="38">
        <f t="shared" si="9"/>
        <v>1.1500000000000001</v>
      </c>
      <c r="L72" s="38">
        <f t="shared" si="9"/>
        <v>0.69</v>
      </c>
      <c r="M72" s="38">
        <f t="shared" si="9"/>
        <v>68.1</v>
      </c>
      <c r="N72" s="38">
        <f t="shared" si="9"/>
        <v>678.03</v>
      </c>
      <c r="O72" s="22">
        <f t="shared" si="9"/>
        <v>24.32</v>
      </c>
      <c r="P72" s="27"/>
    </row>
    <row r="73" spans="1:16" ht="24.75" thickBot="1">
      <c r="A73" s="29"/>
      <c r="B73" s="29"/>
      <c r="C73" s="19" t="s">
        <v>11</v>
      </c>
      <c r="D73" s="6"/>
      <c r="E73" s="6"/>
      <c r="F73" s="35">
        <f>F72*4/I72</f>
        <v>0.9849462365591397</v>
      </c>
      <c r="G73" s="35"/>
      <c r="H73" s="35">
        <f>H72*4/I72</f>
        <v>0.8559139784946236</v>
      </c>
      <c r="I73" s="35">
        <v>4</v>
      </c>
      <c r="J73" s="10"/>
      <c r="K73" s="33"/>
      <c r="L73" s="33"/>
      <c r="M73" s="33"/>
      <c r="N73" s="33"/>
      <c r="O73" s="33"/>
      <c r="P73" s="27"/>
    </row>
    <row r="74" spans="1:16" ht="15.75" thickBot="1">
      <c r="A74" s="56" t="s">
        <v>14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27"/>
    </row>
    <row r="75" spans="1:16" ht="15.75" thickBot="1">
      <c r="A75" s="56" t="s">
        <v>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  <c r="P75" s="27"/>
    </row>
    <row r="76" spans="1:16" ht="15.75" thickBot="1">
      <c r="A76" s="29" t="s">
        <v>34</v>
      </c>
      <c r="B76" s="30">
        <v>216</v>
      </c>
      <c r="C76" s="19" t="s">
        <v>82</v>
      </c>
      <c r="D76" s="6" t="s">
        <v>88</v>
      </c>
      <c r="E76" s="6">
        <v>16.1</v>
      </c>
      <c r="F76" s="6">
        <v>13.18</v>
      </c>
      <c r="G76" s="6">
        <v>0</v>
      </c>
      <c r="H76" s="6">
        <v>20.55</v>
      </c>
      <c r="I76" s="6">
        <v>11.95</v>
      </c>
      <c r="J76" s="10">
        <v>254.8</v>
      </c>
      <c r="K76" s="31">
        <v>0.07</v>
      </c>
      <c r="L76" s="31">
        <v>0.04</v>
      </c>
      <c r="M76" s="31">
        <v>1</v>
      </c>
      <c r="N76" s="31">
        <v>108</v>
      </c>
      <c r="O76" s="31">
        <v>3</v>
      </c>
      <c r="P76" s="27"/>
    </row>
    <row r="77" spans="1:16" ht="18" customHeight="1" thickBot="1">
      <c r="A77" s="29" t="s">
        <v>34</v>
      </c>
      <c r="B77" s="29">
        <v>430</v>
      </c>
      <c r="C77" s="19" t="s">
        <v>8</v>
      </c>
      <c r="D77" s="6">
        <v>150</v>
      </c>
      <c r="E77" s="6">
        <v>0.63</v>
      </c>
      <c r="F77" s="6">
        <v>0.1</v>
      </c>
      <c r="G77" s="6">
        <v>0</v>
      </c>
      <c r="H77" s="6">
        <v>0</v>
      </c>
      <c r="I77" s="6">
        <v>9.7</v>
      </c>
      <c r="J77" s="10">
        <v>37</v>
      </c>
      <c r="K77" s="31">
        <v>0</v>
      </c>
      <c r="L77" s="31">
        <v>0</v>
      </c>
      <c r="M77" s="31">
        <v>0</v>
      </c>
      <c r="N77" s="31">
        <v>5</v>
      </c>
      <c r="O77" s="31">
        <v>1</v>
      </c>
      <c r="P77" s="27"/>
    </row>
    <row r="78" spans="1:16" ht="24.75" thickBot="1">
      <c r="A78" s="47" t="s">
        <v>35</v>
      </c>
      <c r="B78" s="47" t="s">
        <v>35</v>
      </c>
      <c r="C78" s="19" t="s">
        <v>5</v>
      </c>
      <c r="D78" s="6">
        <v>30</v>
      </c>
      <c r="E78" s="6">
        <v>1.65</v>
      </c>
      <c r="F78" s="6">
        <v>2.63</v>
      </c>
      <c r="G78" s="6">
        <v>0</v>
      </c>
      <c r="H78" s="6">
        <v>1.3</v>
      </c>
      <c r="I78" s="6">
        <v>17.99</v>
      </c>
      <c r="J78" s="10">
        <v>91.7</v>
      </c>
      <c r="K78" s="31">
        <v>0.04</v>
      </c>
      <c r="L78" s="31">
        <v>0.01</v>
      </c>
      <c r="M78" s="31">
        <v>0</v>
      </c>
      <c r="N78" s="31">
        <v>7.6</v>
      </c>
      <c r="O78" s="31">
        <v>0.48</v>
      </c>
      <c r="P78" s="27"/>
    </row>
    <row r="79" spans="1:16" ht="15.75" thickBot="1">
      <c r="A79" s="29"/>
      <c r="B79" s="29"/>
      <c r="C79" s="25"/>
      <c r="D79" s="6"/>
      <c r="E79" s="7">
        <f aca="true" t="shared" si="10" ref="E79:O79">SUM(E76:E78)</f>
        <v>18.38</v>
      </c>
      <c r="F79" s="6">
        <f t="shared" si="10"/>
        <v>15.91</v>
      </c>
      <c r="G79" s="6">
        <f t="shared" si="10"/>
        <v>0</v>
      </c>
      <c r="H79" s="6">
        <f t="shared" si="10"/>
        <v>21.85</v>
      </c>
      <c r="I79" s="6">
        <f t="shared" si="10"/>
        <v>39.64</v>
      </c>
      <c r="J79" s="38">
        <f t="shared" si="10"/>
        <v>383.5</v>
      </c>
      <c r="K79" s="38">
        <f t="shared" si="10"/>
        <v>0.11000000000000001</v>
      </c>
      <c r="L79" s="38">
        <f t="shared" si="10"/>
        <v>0.05</v>
      </c>
      <c r="M79" s="38">
        <f t="shared" si="10"/>
        <v>1</v>
      </c>
      <c r="N79" s="38">
        <f t="shared" si="10"/>
        <v>120.6</v>
      </c>
      <c r="O79" s="22">
        <f t="shared" si="10"/>
        <v>4.48</v>
      </c>
      <c r="P79" s="27"/>
    </row>
    <row r="80" spans="1:16" ht="15.75" thickBot="1">
      <c r="A80" s="29"/>
      <c r="B80" s="29"/>
      <c r="C80" s="25"/>
      <c r="D80" s="6"/>
      <c r="E80" s="6"/>
      <c r="F80" s="7"/>
      <c r="G80" s="7"/>
      <c r="H80" s="7"/>
      <c r="I80" s="7"/>
      <c r="J80" s="49"/>
      <c r="K80" s="33"/>
      <c r="L80" s="33"/>
      <c r="M80" s="33"/>
      <c r="N80" s="33"/>
      <c r="O80" s="33"/>
      <c r="P80" s="27"/>
    </row>
    <row r="81" spans="1:16" ht="15.75" thickBot="1">
      <c r="A81" s="56" t="s">
        <v>118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  <c r="P81" s="27"/>
    </row>
    <row r="82" spans="1:16" ht="15.75" thickBot="1">
      <c r="A82" s="29" t="s">
        <v>35</v>
      </c>
      <c r="B82" s="32" t="s">
        <v>35</v>
      </c>
      <c r="C82" s="19" t="s">
        <v>18</v>
      </c>
      <c r="D82" s="6">
        <v>85</v>
      </c>
      <c r="E82" s="6">
        <v>5.68</v>
      </c>
      <c r="F82" s="6">
        <v>0.4</v>
      </c>
      <c r="G82" s="6">
        <v>0</v>
      </c>
      <c r="H82" s="6">
        <v>0.3</v>
      </c>
      <c r="I82" s="6">
        <v>10.3</v>
      </c>
      <c r="J82" s="14">
        <v>47</v>
      </c>
      <c r="K82" s="31">
        <v>0.04</v>
      </c>
      <c r="L82" s="31">
        <v>0.04</v>
      </c>
      <c r="M82" s="31">
        <v>6</v>
      </c>
      <c r="N82" s="31">
        <v>14.4</v>
      </c>
      <c r="O82" s="31">
        <v>2.76</v>
      </c>
      <c r="P82" s="27"/>
    </row>
    <row r="83" spans="1:16" ht="15.75" thickBot="1">
      <c r="A83" s="29"/>
      <c r="B83" s="29"/>
      <c r="C83" s="17"/>
      <c r="D83" s="14"/>
      <c r="E83" s="14"/>
      <c r="F83" s="14"/>
      <c r="G83" s="14"/>
      <c r="H83" s="14"/>
      <c r="I83" s="14"/>
      <c r="J83" s="23"/>
      <c r="K83" s="33"/>
      <c r="L83" s="33"/>
      <c r="M83" s="33"/>
      <c r="N83" s="33"/>
      <c r="O83" s="33"/>
      <c r="P83" s="27"/>
    </row>
    <row r="84" spans="1:16" ht="15.75" thickBot="1">
      <c r="A84" s="29"/>
      <c r="B84" s="29"/>
      <c r="C84" s="17"/>
      <c r="D84" s="14"/>
      <c r="E84" s="14"/>
      <c r="F84" s="14"/>
      <c r="G84" s="14"/>
      <c r="H84" s="14"/>
      <c r="I84" s="14"/>
      <c r="J84" s="23"/>
      <c r="K84" s="33"/>
      <c r="L84" s="33"/>
      <c r="M84" s="33"/>
      <c r="N84" s="33"/>
      <c r="O84" s="33"/>
      <c r="P84" s="27"/>
    </row>
    <row r="85" spans="1:16" ht="15.75" thickBot="1">
      <c r="A85" s="29"/>
      <c r="B85" s="29"/>
      <c r="C85" s="17"/>
      <c r="D85" s="14"/>
      <c r="E85" s="16">
        <f aca="true" t="shared" si="11" ref="E85:O85">SUM(E82:E84)</f>
        <v>5.68</v>
      </c>
      <c r="F85" s="16">
        <f t="shared" si="11"/>
        <v>0.4</v>
      </c>
      <c r="G85" s="16">
        <f t="shared" si="11"/>
        <v>0</v>
      </c>
      <c r="H85" s="16">
        <f t="shared" si="11"/>
        <v>0.3</v>
      </c>
      <c r="I85" s="16">
        <f t="shared" si="11"/>
        <v>10.3</v>
      </c>
      <c r="J85" s="16">
        <f t="shared" si="11"/>
        <v>47</v>
      </c>
      <c r="K85" s="16">
        <f t="shared" si="11"/>
        <v>0.04</v>
      </c>
      <c r="L85" s="16">
        <f t="shared" si="11"/>
        <v>0.04</v>
      </c>
      <c r="M85" s="16">
        <f t="shared" si="11"/>
        <v>6</v>
      </c>
      <c r="N85" s="16">
        <f t="shared" si="11"/>
        <v>14.4</v>
      </c>
      <c r="O85" s="16">
        <f t="shared" si="11"/>
        <v>2.76</v>
      </c>
      <c r="P85" s="27"/>
    </row>
    <row r="86" spans="1:16" ht="15.75" thickBot="1">
      <c r="A86" s="56" t="s">
        <v>6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P86" s="27"/>
    </row>
    <row r="87" spans="1:16" ht="15.75" thickBot="1">
      <c r="A87" s="29" t="s">
        <v>35</v>
      </c>
      <c r="B87" s="32" t="s">
        <v>35</v>
      </c>
      <c r="C87" s="19" t="s">
        <v>124</v>
      </c>
      <c r="D87" s="6">
        <v>20</v>
      </c>
      <c r="E87" s="6">
        <v>3.41</v>
      </c>
      <c r="F87" s="6">
        <v>6.39</v>
      </c>
      <c r="G87" s="6"/>
      <c r="H87" s="6">
        <v>6.39</v>
      </c>
      <c r="I87" s="6">
        <v>1.44</v>
      </c>
      <c r="J87" s="10">
        <v>89.1</v>
      </c>
      <c r="K87" s="31">
        <v>0.018</v>
      </c>
      <c r="L87" s="31">
        <v>0.01</v>
      </c>
      <c r="M87" s="31">
        <v>1.5</v>
      </c>
      <c r="N87" s="31">
        <v>23.4</v>
      </c>
      <c r="O87" s="31">
        <v>0.45</v>
      </c>
      <c r="P87" s="27"/>
    </row>
    <row r="88" spans="1:16" ht="24.75" thickBot="1">
      <c r="A88" s="29" t="s">
        <v>34</v>
      </c>
      <c r="B88" s="29">
        <v>83</v>
      </c>
      <c r="C88" s="19" t="s">
        <v>15</v>
      </c>
      <c r="D88" s="6" t="s">
        <v>80</v>
      </c>
      <c r="E88" s="6">
        <v>3.92</v>
      </c>
      <c r="F88" s="6">
        <v>3.2</v>
      </c>
      <c r="G88" s="6">
        <v>0.1</v>
      </c>
      <c r="H88" s="6">
        <v>5.6</v>
      </c>
      <c r="I88" s="6">
        <v>19.6</v>
      </c>
      <c r="J88" s="10">
        <v>86</v>
      </c>
      <c r="K88" s="31">
        <v>0.04</v>
      </c>
      <c r="L88" s="31">
        <v>0.02</v>
      </c>
      <c r="M88" s="31">
        <v>20</v>
      </c>
      <c r="N88" s="31">
        <v>51</v>
      </c>
      <c r="O88" s="31">
        <v>0.7</v>
      </c>
      <c r="P88" s="27"/>
    </row>
    <row r="89" spans="1:16" ht="15.75" thickBot="1">
      <c r="A89" s="32" t="s">
        <v>35</v>
      </c>
      <c r="B89" s="32" t="s">
        <v>35</v>
      </c>
      <c r="C89" s="19" t="s">
        <v>41</v>
      </c>
      <c r="D89" s="6">
        <v>55</v>
      </c>
      <c r="E89" s="6">
        <v>13.87</v>
      </c>
      <c r="F89" s="6">
        <v>15.5</v>
      </c>
      <c r="G89" s="6">
        <v>0</v>
      </c>
      <c r="H89" s="6">
        <v>7.88</v>
      </c>
      <c r="I89" s="6">
        <v>42.3</v>
      </c>
      <c r="J89" s="14">
        <v>150.5</v>
      </c>
      <c r="K89" s="31">
        <v>0.05</v>
      </c>
      <c r="L89" s="31">
        <v>0.03</v>
      </c>
      <c r="M89" s="31">
        <v>1.4</v>
      </c>
      <c r="N89" s="31">
        <v>28</v>
      </c>
      <c r="O89" s="31">
        <v>1.4</v>
      </c>
      <c r="P89" s="27"/>
    </row>
    <row r="90" spans="1:16" ht="15.75" thickBot="1">
      <c r="A90" s="29" t="s">
        <v>34</v>
      </c>
      <c r="B90" s="29">
        <v>335</v>
      </c>
      <c r="C90" s="19" t="s">
        <v>38</v>
      </c>
      <c r="D90" s="6">
        <v>150</v>
      </c>
      <c r="E90" s="6">
        <v>4.67</v>
      </c>
      <c r="F90" s="6">
        <v>3.73</v>
      </c>
      <c r="G90" s="6">
        <v>0</v>
      </c>
      <c r="H90" s="6">
        <v>6.48</v>
      </c>
      <c r="I90" s="6">
        <v>24.3</v>
      </c>
      <c r="J90" s="10">
        <v>169.2</v>
      </c>
      <c r="K90" s="31">
        <v>0.14</v>
      </c>
      <c r="L90" s="31">
        <v>0.08</v>
      </c>
      <c r="M90" s="31">
        <v>5</v>
      </c>
      <c r="N90" s="31">
        <v>47</v>
      </c>
      <c r="O90" s="31">
        <v>1.1</v>
      </c>
      <c r="P90" s="27"/>
    </row>
    <row r="91" spans="1:16" ht="24.75" thickBot="1">
      <c r="A91" s="29" t="s">
        <v>34</v>
      </c>
      <c r="B91" s="29">
        <v>402</v>
      </c>
      <c r="C91" s="19" t="s">
        <v>25</v>
      </c>
      <c r="D91" s="6">
        <v>170</v>
      </c>
      <c r="E91" s="6">
        <v>1.84</v>
      </c>
      <c r="F91" s="6">
        <v>0.88</v>
      </c>
      <c r="G91" s="6">
        <v>0</v>
      </c>
      <c r="H91" s="6">
        <v>0</v>
      </c>
      <c r="I91" s="6">
        <v>22.92</v>
      </c>
      <c r="J91" s="10">
        <v>91.3</v>
      </c>
      <c r="K91" s="31">
        <v>0.02</v>
      </c>
      <c r="L91" s="31">
        <v>0.01</v>
      </c>
      <c r="M91" s="31">
        <v>0</v>
      </c>
      <c r="N91" s="31">
        <v>21</v>
      </c>
      <c r="O91" s="31">
        <v>0.7</v>
      </c>
      <c r="P91" s="27"/>
    </row>
    <row r="92" spans="1:16" ht="24.75" thickBot="1">
      <c r="A92" s="47" t="s">
        <v>35</v>
      </c>
      <c r="B92" s="47" t="s">
        <v>35</v>
      </c>
      <c r="C92" s="19" t="s">
        <v>5</v>
      </c>
      <c r="D92" s="6">
        <v>35</v>
      </c>
      <c r="E92" s="6">
        <v>1.92</v>
      </c>
      <c r="F92" s="6">
        <v>2.63</v>
      </c>
      <c r="G92" s="6">
        <v>0</v>
      </c>
      <c r="H92" s="6">
        <v>1.3</v>
      </c>
      <c r="I92" s="6">
        <v>17.99</v>
      </c>
      <c r="J92" s="10">
        <v>91.7</v>
      </c>
      <c r="K92" s="31">
        <v>0.04</v>
      </c>
      <c r="L92" s="31">
        <v>0.01</v>
      </c>
      <c r="M92" s="31">
        <v>0</v>
      </c>
      <c r="N92" s="31">
        <v>7.6</v>
      </c>
      <c r="O92" s="31">
        <v>0.48</v>
      </c>
      <c r="P92" s="27"/>
    </row>
    <row r="93" spans="1:16" ht="24.75" thickBot="1">
      <c r="A93" s="29" t="s">
        <v>35</v>
      </c>
      <c r="B93" s="29" t="s">
        <v>35</v>
      </c>
      <c r="C93" s="19" t="s">
        <v>111</v>
      </c>
      <c r="D93" s="6">
        <v>35</v>
      </c>
      <c r="E93" s="6">
        <v>1.23</v>
      </c>
      <c r="F93" s="6">
        <v>1.93</v>
      </c>
      <c r="G93" s="6">
        <v>0</v>
      </c>
      <c r="H93" s="6">
        <v>0.35</v>
      </c>
      <c r="I93" s="6">
        <v>9.74</v>
      </c>
      <c r="J93" s="10">
        <v>50.75</v>
      </c>
      <c r="K93" s="31">
        <v>0.06</v>
      </c>
      <c r="L93" s="31">
        <v>0.03</v>
      </c>
      <c r="M93" s="31">
        <v>0</v>
      </c>
      <c r="N93" s="31">
        <v>10.15</v>
      </c>
      <c r="O93" s="31">
        <v>1.26</v>
      </c>
      <c r="P93" s="27"/>
    </row>
    <row r="94" spans="1:16" ht="15.75" thickBot="1">
      <c r="A94" s="29"/>
      <c r="B94" s="30"/>
      <c r="C94" s="40"/>
      <c r="D94" s="6"/>
      <c r="E94" s="7">
        <f aca="true" t="shared" si="12" ref="E94:O94">SUM(E87:E93)</f>
        <v>30.859999999999996</v>
      </c>
      <c r="F94" s="7">
        <f t="shared" si="12"/>
        <v>34.26</v>
      </c>
      <c r="G94" s="7">
        <f t="shared" si="12"/>
        <v>0.1</v>
      </c>
      <c r="H94" s="7">
        <f t="shared" si="12"/>
        <v>28</v>
      </c>
      <c r="I94" s="7">
        <f t="shared" si="12"/>
        <v>138.29000000000002</v>
      </c>
      <c r="J94" s="7">
        <f t="shared" si="12"/>
        <v>728.5500000000001</v>
      </c>
      <c r="K94" s="7">
        <f t="shared" si="12"/>
        <v>0.368</v>
      </c>
      <c r="L94" s="7">
        <f t="shared" si="12"/>
        <v>0.19000000000000003</v>
      </c>
      <c r="M94" s="7">
        <f t="shared" si="12"/>
        <v>27.9</v>
      </c>
      <c r="N94" s="7">
        <f t="shared" si="12"/>
        <v>188.15</v>
      </c>
      <c r="O94" s="7">
        <f t="shared" si="12"/>
        <v>6.09</v>
      </c>
      <c r="P94" s="27"/>
    </row>
    <row r="95" spans="1:16" ht="15.75" thickBot="1">
      <c r="A95" s="29"/>
      <c r="B95" s="29"/>
      <c r="C95" s="20"/>
      <c r="D95" s="6"/>
      <c r="E95" s="6"/>
      <c r="F95" s="7"/>
      <c r="G95" s="7"/>
      <c r="H95" s="7"/>
      <c r="I95" s="7"/>
      <c r="J95" s="12"/>
      <c r="K95" s="33"/>
      <c r="L95" s="33"/>
      <c r="M95" s="33"/>
      <c r="N95" s="33"/>
      <c r="O95" s="33"/>
      <c r="P95" s="27"/>
    </row>
    <row r="96" spans="1:16" ht="15.75" thickBot="1">
      <c r="A96" s="56" t="s">
        <v>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  <c r="P96" s="27"/>
    </row>
    <row r="97" spans="1:16" ht="15.75" thickBot="1">
      <c r="A97" s="29" t="s">
        <v>34</v>
      </c>
      <c r="B97" s="29">
        <v>219</v>
      </c>
      <c r="C97" s="19" t="s">
        <v>61</v>
      </c>
      <c r="D97" s="6" t="s">
        <v>122</v>
      </c>
      <c r="E97" s="6">
        <v>22.8</v>
      </c>
      <c r="F97" s="6">
        <v>8.5</v>
      </c>
      <c r="G97" s="6">
        <v>0</v>
      </c>
      <c r="H97" s="6">
        <v>13.5</v>
      </c>
      <c r="I97" s="6">
        <v>38.6</v>
      </c>
      <c r="J97" s="10">
        <v>270</v>
      </c>
      <c r="K97" s="31">
        <v>0.06</v>
      </c>
      <c r="L97" s="31">
        <v>0.03</v>
      </c>
      <c r="M97" s="31">
        <v>1</v>
      </c>
      <c r="N97" s="31">
        <v>159</v>
      </c>
      <c r="O97" s="31">
        <v>0.8</v>
      </c>
      <c r="P97" s="27"/>
    </row>
    <row r="98" spans="1:16" ht="15.75" thickBot="1">
      <c r="A98" s="29" t="s">
        <v>35</v>
      </c>
      <c r="B98" s="29" t="s">
        <v>35</v>
      </c>
      <c r="C98" s="19" t="s">
        <v>116</v>
      </c>
      <c r="D98" s="6">
        <v>200</v>
      </c>
      <c r="E98" s="6">
        <v>8.04</v>
      </c>
      <c r="F98" s="6">
        <v>5.06</v>
      </c>
      <c r="G98" s="6">
        <v>0</v>
      </c>
      <c r="H98" s="6">
        <v>0.17</v>
      </c>
      <c r="I98" s="6">
        <v>7.2</v>
      </c>
      <c r="J98" s="10">
        <v>52.31</v>
      </c>
      <c r="K98" s="31">
        <v>0.08</v>
      </c>
      <c r="L98" s="31">
        <v>0.05</v>
      </c>
      <c r="M98" s="31">
        <v>2</v>
      </c>
      <c r="N98" s="31">
        <v>252</v>
      </c>
      <c r="O98" s="31">
        <v>0</v>
      </c>
      <c r="P98" s="27"/>
    </row>
    <row r="99" spans="1:16" ht="15.75" thickBot="1">
      <c r="A99" s="29"/>
      <c r="B99" s="30"/>
      <c r="C99" s="19"/>
      <c r="D99" s="6"/>
      <c r="E99" s="7">
        <f>E97+E98</f>
        <v>30.84</v>
      </c>
      <c r="F99" s="7">
        <f aca="true" t="shared" si="13" ref="F99:O99">F97+F98</f>
        <v>13.559999999999999</v>
      </c>
      <c r="G99" s="7">
        <f t="shared" si="13"/>
        <v>0</v>
      </c>
      <c r="H99" s="7">
        <f t="shared" si="13"/>
        <v>13.67</v>
      </c>
      <c r="I99" s="7">
        <f t="shared" si="13"/>
        <v>45.800000000000004</v>
      </c>
      <c r="J99" s="7">
        <f t="shared" si="13"/>
        <v>322.31</v>
      </c>
      <c r="K99" s="7">
        <f t="shared" si="13"/>
        <v>0.14</v>
      </c>
      <c r="L99" s="7">
        <f t="shared" si="13"/>
        <v>0.08</v>
      </c>
      <c r="M99" s="7">
        <f t="shared" si="13"/>
        <v>3</v>
      </c>
      <c r="N99" s="7">
        <f t="shared" si="13"/>
        <v>411</v>
      </c>
      <c r="O99" s="7">
        <f t="shared" si="13"/>
        <v>0.8</v>
      </c>
      <c r="P99" s="27"/>
    </row>
    <row r="100" spans="1:16" ht="15.75" thickBot="1">
      <c r="A100" s="29"/>
      <c r="B100" s="29"/>
      <c r="C100" s="19"/>
      <c r="D100" s="6"/>
      <c r="E100" s="6"/>
      <c r="F100" s="7"/>
      <c r="G100" s="7"/>
      <c r="H100" s="7"/>
      <c r="I100" s="7"/>
      <c r="J100" s="49"/>
      <c r="K100" s="33"/>
      <c r="L100" s="33"/>
      <c r="M100" s="33"/>
      <c r="N100" s="33"/>
      <c r="O100" s="33"/>
      <c r="P100" s="27"/>
    </row>
    <row r="101" spans="1:16" ht="15.75" thickBot="1">
      <c r="A101" s="29"/>
      <c r="B101" s="29"/>
      <c r="C101" s="19" t="s">
        <v>10</v>
      </c>
      <c r="D101" s="6"/>
      <c r="E101" s="16">
        <f>E79+E94+E99+E85</f>
        <v>85.75999999999999</v>
      </c>
      <c r="F101" s="6">
        <f aca="true" t="shared" si="14" ref="F101:O101">F99+F94+F79</f>
        <v>63.72999999999999</v>
      </c>
      <c r="G101" s="6">
        <f t="shared" si="14"/>
        <v>0.1</v>
      </c>
      <c r="H101" s="6">
        <f t="shared" si="14"/>
        <v>63.52</v>
      </c>
      <c r="I101" s="6">
        <f t="shared" si="14"/>
        <v>223.73000000000002</v>
      </c>
      <c r="J101" s="38">
        <f t="shared" si="14"/>
        <v>1434.3600000000001</v>
      </c>
      <c r="K101" s="38">
        <f t="shared" si="14"/>
        <v>0.618</v>
      </c>
      <c r="L101" s="38">
        <f t="shared" si="14"/>
        <v>0.32</v>
      </c>
      <c r="M101" s="38">
        <f t="shared" si="14"/>
        <v>31.9</v>
      </c>
      <c r="N101" s="38">
        <f t="shared" si="14"/>
        <v>719.75</v>
      </c>
      <c r="O101" s="22">
        <f t="shared" si="14"/>
        <v>11.370000000000001</v>
      </c>
      <c r="P101" s="27"/>
    </row>
    <row r="102" spans="1:16" ht="24.75" thickBot="1">
      <c r="A102" s="29"/>
      <c r="B102" s="29"/>
      <c r="C102" s="19" t="s">
        <v>11</v>
      </c>
      <c r="D102" s="6"/>
      <c r="E102" s="6"/>
      <c r="F102" s="35">
        <f>F101*4/I101</f>
        <v>1.1394091091941176</v>
      </c>
      <c r="G102" s="35"/>
      <c r="H102" s="35">
        <f>H101*4/I101</f>
        <v>1.1356545836499352</v>
      </c>
      <c r="I102" s="35">
        <v>4</v>
      </c>
      <c r="J102" s="38"/>
      <c r="K102" s="33"/>
      <c r="L102" s="33"/>
      <c r="M102" s="33"/>
      <c r="N102" s="33"/>
      <c r="O102" s="33"/>
      <c r="P102" s="27"/>
    </row>
    <row r="103" spans="1:16" ht="15.75" thickBot="1">
      <c r="A103" s="56" t="s">
        <v>16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8"/>
      <c r="P103" s="27"/>
    </row>
    <row r="104" spans="1:16" ht="15.75" thickBot="1">
      <c r="A104" s="56" t="s">
        <v>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  <c r="P104" s="27"/>
    </row>
    <row r="105" spans="1:16" ht="24.75" thickBot="1">
      <c r="A105" s="29" t="s">
        <v>34</v>
      </c>
      <c r="B105" s="29">
        <v>189</v>
      </c>
      <c r="C105" s="19" t="s">
        <v>58</v>
      </c>
      <c r="D105" s="6" t="s">
        <v>81</v>
      </c>
      <c r="E105" s="6">
        <v>5.28</v>
      </c>
      <c r="F105" s="6">
        <v>7.47</v>
      </c>
      <c r="G105" s="6">
        <v>0</v>
      </c>
      <c r="H105" s="6">
        <v>9.2</v>
      </c>
      <c r="I105" s="6">
        <v>32.53</v>
      </c>
      <c r="J105" s="10">
        <v>244</v>
      </c>
      <c r="K105" s="31">
        <v>0.16</v>
      </c>
      <c r="L105" s="31">
        <v>0.1</v>
      </c>
      <c r="M105" s="31">
        <v>1.33</v>
      </c>
      <c r="N105" s="31">
        <v>146.67</v>
      </c>
      <c r="O105" s="31">
        <v>2.67</v>
      </c>
      <c r="P105" s="27"/>
    </row>
    <row r="106" spans="1:16" ht="15.75" thickBot="1">
      <c r="A106" s="29" t="s">
        <v>34</v>
      </c>
      <c r="B106" s="29">
        <v>433</v>
      </c>
      <c r="C106" s="19" t="s">
        <v>56</v>
      </c>
      <c r="D106" s="6">
        <v>200</v>
      </c>
      <c r="E106" s="6">
        <v>4.98</v>
      </c>
      <c r="F106" s="6">
        <v>2.9</v>
      </c>
      <c r="G106" s="6">
        <v>0</v>
      </c>
      <c r="H106" s="6">
        <v>2.5</v>
      </c>
      <c r="I106" s="6">
        <v>24.8</v>
      </c>
      <c r="J106" s="10">
        <v>134</v>
      </c>
      <c r="K106" s="31">
        <v>0.04</v>
      </c>
      <c r="L106" s="31">
        <v>0.02</v>
      </c>
      <c r="M106" s="31">
        <v>1</v>
      </c>
      <c r="N106" s="31">
        <v>121</v>
      </c>
      <c r="O106" s="31">
        <v>1</v>
      </c>
      <c r="P106" s="27"/>
    </row>
    <row r="107" spans="1:16" ht="24.75" thickBot="1">
      <c r="A107" s="47" t="s">
        <v>35</v>
      </c>
      <c r="B107" s="47" t="s">
        <v>35</v>
      </c>
      <c r="C107" s="19" t="s">
        <v>5</v>
      </c>
      <c r="D107" s="6">
        <v>30</v>
      </c>
      <c r="E107" s="6">
        <v>1.65</v>
      </c>
      <c r="F107" s="6">
        <v>2.63</v>
      </c>
      <c r="G107" s="6">
        <v>0</v>
      </c>
      <c r="H107" s="6">
        <v>1.3</v>
      </c>
      <c r="I107" s="6">
        <v>17.99</v>
      </c>
      <c r="J107" s="10">
        <v>91.7</v>
      </c>
      <c r="K107" s="31">
        <v>0.04</v>
      </c>
      <c r="L107" s="31">
        <v>0.01</v>
      </c>
      <c r="M107" s="31">
        <v>0</v>
      </c>
      <c r="N107" s="31">
        <v>7.6</v>
      </c>
      <c r="O107" s="31">
        <v>0.48</v>
      </c>
      <c r="P107" s="27"/>
    </row>
    <row r="108" spans="1:16" ht="15.75" thickBot="1">
      <c r="A108" s="29"/>
      <c r="B108" s="29"/>
      <c r="C108" s="40"/>
      <c r="D108" s="6"/>
      <c r="E108" s="7">
        <f aca="true" t="shared" si="15" ref="E108:O108">SUM(E105:E107)</f>
        <v>11.910000000000002</v>
      </c>
      <c r="F108" s="6">
        <f t="shared" si="15"/>
        <v>13</v>
      </c>
      <c r="G108" s="6">
        <f t="shared" si="15"/>
        <v>0</v>
      </c>
      <c r="H108" s="6">
        <f t="shared" si="15"/>
        <v>13</v>
      </c>
      <c r="I108" s="6">
        <f t="shared" si="15"/>
        <v>75.32</v>
      </c>
      <c r="J108" s="38">
        <f t="shared" si="15"/>
        <v>469.7</v>
      </c>
      <c r="K108" s="38">
        <f t="shared" si="15"/>
        <v>0.24000000000000002</v>
      </c>
      <c r="L108" s="38">
        <f t="shared" si="15"/>
        <v>0.13</v>
      </c>
      <c r="M108" s="38">
        <f t="shared" si="15"/>
        <v>2.33</v>
      </c>
      <c r="N108" s="38">
        <f t="shared" si="15"/>
        <v>275.27</v>
      </c>
      <c r="O108" s="22">
        <f t="shared" si="15"/>
        <v>4.15</v>
      </c>
      <c r="P108" s="27"/>
    </row>
    <row r="109" spans="1:16" ht="15.75" thickBot="1">
      <c r="A109" s="29"/>
      <c r="B109" s="30"/>
      <c r="C109" s="40"/>
      <c r="D109" s="6"/>
      <c r="E109" s="6"/>
      <c r="F109" s="6"/>
      <c r="G109" s="6"/>
      <c r="H109" s="6"/>
      <c r="I109" s="6"/>
      <c r="J109" s="12"/>
      <c r="K109" s="33"/>
      <c r="L109" s="33"/>
      <c r="M109" s="33"/>
      <c r="N109" s="33"/>
      <c r="O109" s="33"/>
      <c r="P109" s="27"/>
    </row>
    <row r="110" spans="1:16" ht="15.75" thickBot="1">
      <c r="A110" s="56" t="s">
        <v>118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  <c r="P110" s="27"/>
    </row>
    <row r="111" spans="1:16" ht="15.75" thickBot="1">
      <c r="A111" s="29" t="s">
        <v>35</v>
      </c>
      <c r="B111" s="32" t="s">
        <v>35</v>
      </c>
      <c r="C111" s="19" t="s">
        <v>119</v>
      </c>
      <c r="D111" s="6">
        <v>85</v>
      </c>
      <c r="E111" s="6">
        <v>4.86</v>
      </c>
      <c r="F111" s="6">
        <v>0.36</v>
      </c>
      <c r="G111" s="6">
        <v>0</v>
      </c>
      <c r="H111" s="6">
        <v>0.36</v>
      </c>
      <c r="I111" s="6">
        <v>8.82</v>
      </c>
      <c r="J111" s="14">
        <v>47</v>
      </c>
      <c r="K111" s="31">
        <v>0.04</v>
      </c>
      <c r="L111" s="31">
        <v>0.04</v>
      </c>
      <c r="M111" s="31">
        <v>6</v>
      </c>
      <c r="N111" s="31">
        <v>14.4</v>
      </c>
      <c r="O111" s="31">
        <v>2.76</v>
      </c>
      <c r="P111" s="27"/>
    </row>
    <row r="112" spans="1:16" ht="15.75" thickBot="1">
      <c r="A112" s="29"/>
      <c r="B112" s="29"/>
      <c r="C112" s="17"/>
      <c r="D112" s="14"/>
      <c r="E112" s="14"/>
      <c r="F112" s="14"/>
      <c r="G112" s="14"/>
      <c r="H112" s="14"/>
      <c r="I112" s="14"/>
      <c r="J112" s="23"/>
      <c r="K112" s="33"/>
      <c r="L112" s="33"/>
      <c r="M112" s="33"/>
      <c r="N112" s="33"/>
      <c r="O112" s="33"/>
      <c r="P112" s="27"/>
    </row>
    <row r="113" spans="1:16" ht="15.75" thickBot="1">
      <c r="A113" s="29"/>
      <c r="B113" s="29"/>
      <c r="C113" s="17"/>
      <c r="D113" s="14"/>
      <c r="E113" s="14"/>
      <c r="F113" s="14"/>
      <c r="G113" s="14"/>
      <c r="H113" s="14"/>
      <c r="I113" s="14"/>
      <c r="J113" s="23"/>
      <c r="K113" s="33"/>
      <c r="L113" s="33"/>
      <c r="M113" s="33"/>
      <c r="N113" s="33"/>
      <c r="O113" s="33"/>
      <c r="P113" s="27"/>
    </row>
    <row r="114" spans="1:16" ht="15.75" thickBot="1">
      <c r="A114" s="29"/>
      <c r="B114" s="29"/>
      <c r="C114" s="17"/>
      <c r="D114" s="14"/>
      <c r="E114" s="16">
        <f aca="true" t="shared" si="16" ref="E114:O114">SUM(E111:E113)</f>
        <v>4.86</v>
      </c>
      <c r="F114" s="16">
        <f t="shared" si="16"/>
        <v>0.36</v>
      </c>
      <c r="G114" s="16">
        <f t="shared" si="16"/>
        <v>0</v>
      </c>
      <c r="H114" s="16">
        <f t="shared" si="16"/>
        <v>0.36</v>
      </c>
      <c r="I114" s="16">
        <f t="shared" si="16"/>
        <v>8.82</v>
      </c>
      <c r="J114" s="16">
        <f t="shared" si="16"/>
        <v>47</v>
      </c>
      <c r="K114" s="16">
        <f t="shared" si="16"/>
        <v>0.04</v>
      </c>
      <c r="L114" s="16">
        <f t="shared" si="16"/>
        <v>0.04</v>
      </c>
      <c r="M114" s="16">
        <f t="shared" si="16"/>
        <v>6</v>
      </c>
      <c r="N114" s="16">
        <f t="shared" si="16"/>
        <v>14.4</v>
      </c>
      <c r="O114" s="16">
        <f t="shared" si="16"/>
        <v>2.76</v>
      </c>
      <c r="P114" s="27"/>
    </row>
    <row r="115" spans="1:16" ht="15.75" thickBot="1">
      <c r="A115" s="56" t="s">
        <v>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8"/>
      <c r="P115" s="27"/>
    </row>
    <row r="116" spans="1:16" ht="15.75" thickBot="1">
      <c r="A116" s="29" t="s">
        <v>34</v>
      </c>
      <c r="B116" s="30">
        <v>50</v>
      </c>
      <c r="C116" s="19" t="s">
        <v>39</v>
      </c>
      <c r="D116" s="6">
        <v>60</v>
      </c>
      <c r="E116" s="6">
        <v>2.38</v>
      </c>
      <c r="F116" s="6">
        <v>0.48</v>
      </c>
      <c r="G116" s="6">
        <v>0</v>
      </c>
      <c r="H116" s="6">
        <v>6.06</v>
      </c>
      <c r="I116" s="6">
        <v>9.12</v>
      </c>
      <c r="J116" s="10">
        <v>110.4</v>
      </c>
      <c r="K116" s="31">
        <v>0.02</v>
      </c>
      <c r="L116" s="31">
        <v>0.01</v>
      </c>
      <c r="M116" s="31">
        <v>4.2</v>
      </c>
      <c r="N116" s="31">
        <v>28.8</v>
      </c>
      <c r="O116" s="31">
        <v>1.14</v>
      </c>
      <c r="P116" s="27"/>
    </row>
    <row r="117" spans="1:16" ht="15.75" thickBot="1">
      <c r="A117" s="29" t="s">
        <v>34</v>
      </c>
      <c r="B117" s="29" t="s">
        <v>51</v>
      </c>
      <c r="C117" s="19" t="s">
        <v>17</v>
      </c>
      <c r="D117" s="6" t="s">
        <v>79</v>
      </c>
      <c r="E117" s="6">
        <v>4.09</v>
      </c>
      <c r="F117" s="6">
        <v>3.6</v>
      </c>
      <c r="G117" s="6">
        <v>0</v>
      </c>
      <c r="H117" s="6">
        <v>2.86</v>
      </c>
      <c r="I117" s="6">
        <v>19.5</v>
      </c>
      <c r="J117" s="10">
        <v>117</v>
      </c>
      <c r="K117" s="31">
        <v>0.13</v>
      </c>
      <c r="L117" s="31">
        <v>0.08</v>
      </c>
      <c r="M117" s="31">
        <v>12</v>
      </c>
      <c r="N117" s="31">
        <v>25</v>
      </c>
      <c r="O117" s="31">
        <v>1.2</v>
      </c>
      <c r="P117" s="27"/>
    </row>
    <row r="118" spans="1:16" ht="24.75" thickBot="1">
      <c r="A118" s="29" t="s">
        <v>34</v>
      </c>
      <c r="B118" s="29">
        <v>231</v>
      </c>
      <c r="C118" s="19" t="s">
        <v>69</v>
      </c>
      <c r="D118" s="6">
        <v>100</v>
      </c>
      <c r="E118" s="6">
        <v>13.83</v>
      </c>
      <c r="F118" s="6">
        <v>10.9</v>
      </c>
      <c r="G118" s="6">
        <v>0</v>
      </c>
      <c r="H118" s="6">
        <v>4.8</v>
      </c>
      <c r="I118" s="6">
        <v>4.1</v>
      </c>
      <c r="J118" s="10">
        <v>103</v>
      </c>
      <c r="K118" s="31">
        <v>0.04</v>
      </c>
      <c r="L118" s="31">
        <v>0.02</v>
      </c>
      <c r="M118" s="31">
        <v>2</v>
      </c>
      <c r="N118" s="31">
        <v>16.67</v>
      </c>
      <c r="O118" s="31">
        <v>0.47</v>
      </c>
      <c r="P118" s="27"/>
    </row>
    <row r="119" spans="1:16" ht="24.75" thickBot="1">
      <c r="A119" s="29" t="s">
        <v>34</v>
      </c>
      <c r="B119" s="29" t="s">
        <v>132</v>
      </c>
      <c r="C119" s="19" t="s">
        <v>131</v>
      </c>
      <c r="D119" s="6">
        <v>135</v>
      </c>
      <c r="E119" s="6">
        <v>5.5</v>
      </c>
      <c r="F119" s="6">
        <v>3.06</v>
      </c>
      <c r="G119" s="6">
        <v>0</v>
      </c>
      <c r="H119" s="6">
        <v>6.03</v>
      </c>
      <c r="I119" s="6">
        <v>11.79</v>
      </c>
      <c r="J119" s="10">
        <v>115.2</v>
      </c>
      <c r="K119" s="31">
        <v>0.5</v>
      </c>
      <c r="L119" s="31">
        <v>0.3</v>
      </c>
      <c r="M119" s="31">
        <v>10</v>
      </c>
      <c r="N119" s="31">
        <v>40</v>
      </c>
      <c r="O119" s="31">
        <v>1</v>
      </c>
      <c r="P119" s="27"/>
    </row>
    <row r="120" spans="1:16" ht="15.75" thickBot="1">
      <c r="A120" s="29" t="s">
        <v>34</v>
      </c>
      <c r="B120" s="30">
        <v>442</v>
      </c>
      <c r="C120" s="19" t="s">
        <v>67</v>
      </c>
      <c r="D120" s="6">
        <v>150</v>
      </c>
      <c r="E120" s="6">
        <v>7.51</v>
      </c>
      <c r="F120" s="6">
        <v>0.75</v>
      </c>
      <c r="G120" s="6">
        <v>0</v>
      </c>
      <c r="H120" s="6">
        <v>0.15</v>
      </c>
      <c r="I120" s="6">
        <v>14.85</v>
      </c>
      <c r="J120" s="10">
        <v>64.5</v>
      </c>
      <c r="K120" s="41">
        <v>0.02</v>
      </c>
      <c r="L120" s="41">
        <v>0.01</v>
      </c>
      <c r="M120" s="41">
        <v>3</v>
      </c>
      <c r="N120" s="41">
        <v>10.5</v>
      </c>
      <c r="O120" s="41">
        <v>2.1</v>
      </c>
      <c r="P120" s="27"/>
    </row>
    <row r="121" spans="1:16" ht="24.75" thickBot="1">
      <c r="A121" s="47" t="s">
        <v>35</v>
      </c>
      <c r="B121" s="47" t="s">
        <v>35</v>
      </c>
      <c r="C121" s="19" t="s">
        <v>5</v>
      </c>
      <c r="D121" s="6">
        <v>35</v>
      </c>
      <c r="E121" s="6">
        <v>1.92</v>
      </c>
      <c r="F121" s="6">
        <v>2.63</v>
      </c>
      <c r="G121" s="6">
        <v>0</v>
      </c>
      <c r="H121" s="6">
        <v>1.3</v>
      </c>
      <c r="I121" s="6">
        <v>17.99</v>
      </c>
      <c r="J121" s="10">
        <v>91.7</v>
      </c>
      <c r="K121" s="31">
        <v>0.04</v>
      </c>
      <c r="L121" s="31">
        <v>0.01</v>
      </c>
      <c r="M121" s="31">
        <v>0</v>
      </c>
      <c r="N121" s="31">
        <v>7.6</v>
      </c>
      <c r="O121" s="31">
        <v>0.48</v>
      </c>
      <c r="P121" s="27"/>
    </row>
    <row r="122" spans="1:16" ht="24.75" thickBot="1">
      <c r="A122" s="29" t="s">
        <v>35</v>
      </c>
      <c r="B122" s="29" t="s">
        <v>35</v>
      </c>
      <c r="C122" s="19" t="s">
        <v>111</v>
      </c>
      <c r="D122" s="6">
        <v>40</v>
      </c>
      <c r="E122" s="6">
        <v>1.41</v>
      </c>
      <c r="F122" s="6">
        <v>2.2</v>
      </c>
      <c r="G122" s="6">
        <v>0</v>
      </c>
      <c r="H122" s="6">
        <v>0.23</v>
      </c>
      <c r="I122" s="6">
        <v>11.13</v>
      </c>
      <c r="J122" s="10">
        <v>58</v>
      </c>
      <c r="K122" s="41">
        <v>0.07</v>
      </c>
      <c r="L122" s="41">
        <v>0.03</v>
      </c>
      <c r="M122" s="41">
        <v>0</v>
      </c>
      <c r="N122" s="41">
        <v>11.6</v>
      </c>
      <c r="O122" s="41">
        <v>1.44</v>
      </c>
      <c r="P122" s="27"/>
    </row>
    <row r="123" spans="1:16" ht="15.75" thickBot="1">
      <c r="A123" s="29"/>
      <c r="B123" s="29"/>
      <c r="C123" s="25"/>
      <c r="D123" s="6"/>
      <c r="E123" s="7">
        <f aca="true" t="shared" si="17" ref="E123:J123">SUM(E116:E122)</f>
        <v>36.64</v>
      </c>
      <c r="F123" s="6">
        <f t="shared" si="17"/>
        <v>23.619999999999997</v>
      </c>
      <c r="G123" s="6">
        <f t="shared" si="17"/>
        <v>0</v>
      </c>
      <c r="H123" s="6">
        <f t="shared" si="17"/>
        <v>21.43</v>
      </c>
      <c r="I123" s="6">
        <f t="shared" si="17"/>
        <v>88.47999999999999</v>
      </c>
      <c r="J123" s="38">
        <f t="shared" si="17"/>
        <v>659.8</v>
      </c>
      <c r="K123" s="38">
        <f>SUM(K116:K122)</f>
        <v>0.8200000000000001</v>
      </c>
      <c r="L123" s="38">
        <f>SUM(L116:L122)</f>
        <v>0.45999999999999996</v>
      </c>
      <c r="M123" s="38">
        <f>SUM(M116:M122)</f>
        <v>31.2</v>
      </c>
      <c r="N123" s="38">
        <f>SUM(N116:N122)</f>
        <v>140.17</v>
      </c>
      <c r="O123" s="22">
        <f>SUM(O116:O122)</f>
        <v>7.83</v>
      </c>
      <c r="P123" s="27"/>
    </row>
    <row r="124" spans="1:16" ht="15.75" thickBot="1">
      <c r="A124" s="29"/>
      <c r="B124" s="29"/>
      <c r="C124" s="25"/>
      <c r="D124" s="6"/>
      <c r="E124" s="6"/>
      <c r="F124" s="6"/>
      <c r="G124" s="6"/>
      <c r="H124" s="6"/>
      <c r="I124" s="6"/>
      <c r="J124" s="12"/>
      <c r="K124" s="33"/>
      <c r="L124" s="33"/>
      <c r="M124" s="33"/>
      <c r="N124" s="33"/>
      <c r="O124" s="33"/>
      <c r="P124" s="27"/>
    </row>
    <row r="125" spans="1:16" ht="15.75" thickBot="1">
      <c r="A125" s="56" t="s">
        <v>7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8"/>
      <c r="P125" s="27"/>
    </row>
    <row r="126" spans="1:16" ht="15.75" thickBot="1">
      <c r="A126" s="29" t="s">
        <v>34</v>
      </c>
      <c r="B126" s="29">
        <v>445</v>
      </c>
      <c r="C126" s="19" t="s">
        <v>52</v>
      </c>
      <c r="D126" s="6" t="s">
        <v>64</v>
      </c>
      <c r="E126" s="6">
        <v>5.33</v>
      </c>
      <c r="F126" s="6">
        <v>7.4</v>
      </c>
      <c r="G126" s="6">
        <v>0</v>
      </c>
      <c r="H126" s="6">
        <v>6.94</v>
      </c>
      <c r="I126" s="6">
        <v>46.6</v>
      </c>
      <c r="J126" s="10">
        <v>278.5</v>
      </c>
      <c r="K126" s="31">
        <v>0.12</v>
      </c>
      <c r="L126" s="31">
        <v>0.09</v>
      </c>
      <c r="M126" s="31">
        <v>1.33</v>
      </c>
      <c r="N126" s="31">
        <v>84</v>
      </c>
      <c r="O126" s="31">
        <v>1.73</v>
      </c>
      <c r="P126" s="27"/>
    </row>
    <row r="127" spans="1:16" ht="15.75" thickBot="1">
      <c r="A127" s="29" t="s">
        <v>34</v>
      </c>
      <c r="B127" s="29">
        <v>435</v>
      </c>
      <c r="C127" s="19" t="s">
        <v>63</v>
      </c>
      <c r="D127" s="6">
        <v>200</v>
      </c>
      <c r="E127" s="6">
        <v>6.03</v>
      </c>
      <c r="F127" s="6">
        <v>6.78</v>
      </c>
      <c r="G127" s="6">
        <v>0</v>
      </c>
      <c r="H127" s="6">
        <v>5.89</v>
      </c>
      <c r="I127" s="6">
        <v>11.23</v>
      </c>
      <c r="J127" s="10">
        <v>125.56</v>
      </c>
      <c r="K127" s="31">
        <v>0.08</v>
      </c>
      <c r="L127" s="31">
        <v>0.05</v>
      </c>
      <c r="M127" s="31">
        <v>3</v>
      </c>
      <c r="N127" s="31">
        <v>252</v>
      </c>
      <c r="O127" s="31">
        <v>2</v>
      </c>
      <c r="P127" s="27"/>
    </row>
    <row r="128" spans="1:16" ht="15.75" thickBot="1">
      <c r="A128" s="29"/>
      <c r="B128" s="29"/>
      <c r="C128" s="19"/>
      <c r="D128" s="6"/>
      <c r="E128" s="7">
        <f aca="true" t="shared" si="18" ref="E128:O128">SUM(E126:E127)</f>
        <v>11.36</v>
      </c>
      <c r="F128" s="7">
        <f t="shared" si="18"/>
        <v>14.18</v>
      </c>
      <c r="G128" s="7">
        <f t="shared" si="18"/>
        <v>0</v>
      </c>
      <c r="H128" s="7">
        <f t="shared" si="18"/>
        <v>12.83</v>
      </c>
      <c r="I128" s="7">
        <f t="shared" si="18"/>
        <v>57.83</v>
      </c>
      <c r="J128" s="7">
        <f t="shared" si="18"/>
        <v>404.06</v>
      </c>
      <c r="K128" s="7">
        <f t="shared" si="18"/>
        <v>0.2</v>
      </c>
      <c r="L128" s="7">
        <f t="shared" si="18"/>
        <v>0.14</v>
      </c>
      <c r="M128" s="7">
        <f t="shared" si="18"/>
        <v>4.33</v>
      </c>
      <c r="N128" s="7">
        <f t="shared" si="18"/>
        <v>336</v>
      </c>
      <c r="O128" s="7">
        <f t="shared" si="18"/>
        <v>3.73</v>
      </c>
      <c r="P128" s="27"/>
    </row>
    <row r="129" spans="1:16" ht="15.75" thickBot="1">
      <c r="A129" s="29"/>
      <c r="B129" s="29"/>
      <c r="C129" s="19"/>
      <c r="D129" s="6"/>
      <c r="E129" s="6"/>
      <c r="F129" s="6"/>
      <c r="G129" s="6"/>
      <c r="H129" s="6"/>
      <c r="I129" s="6"/>
      <c r="J129" s="12"/>
      <c r="K129" s="33"/>
      <c r="L129" s="33"/>
      <c r="M129" s="33"/>
      <c r="N129" s="33"/>
      <c r="O129" s="33"/>
      <c r="P129" s="27"/>
    </row>
    <row r="130" spans="1:16" ht="15.75" thickBot="1">
      <c r="A130" s="29"/>
      <c r="B130" s="29"/>
      <c r="C130" s="19" t="s">
        <v>10</v>
      </c>
      <c r="D130" s="6"/>
      <c r="E130" s="16">
        <f>E128+E123+E108+E114</f>
        <v>64.77000000000001</v>
      </c>
      <c r="F130" s="6">
        <f aca="true" t="shared" si="19" ref="F130:O130">F128+F123+F108</f>
        <v>50.8</v>
      </c>
      <c r="G130" s="6">
        <f t="shared" si="19"/>
        <v>0</v>
      </c>
      <c r="H130" s="6">
        <f t="shared" si="19"/>
        <v>47.26</v>
      </c>
      <c r="I130" s="6">
        <f t="shared" si="19"/>
        <v>221.63</v>
      </c>
      <c r="J130" s="38">
        <f t="shared" si="19"/>
        <v>1533.56</v>
      </c>
      <c r="K130" s="38">
        <f t="shared" si="19"/>
        <v>1.26</v>
      </c>
      <c r="L130" s="38">
        <f t="shared" si="19"/>
        <v>0.73</v>
      </c>
      <c r="M130" s="38">
        <f t="shared" si="19"/>
        <v>37.86</v>
      </c>
      <c r="N130" s="38">
        <f t="shared" si="19"/>
        <v>751.4399999999999</v>
      </c>
      <c r="O130" s="22">
        <f t="shared" si="19"/>
        <v>15.71</v>
      </c>
      <c r="P130" s="27"/>
    </row>
    <row r="131" spans="1:16" ht="24.75" thickBot="1">
      <c r="A131" s="29"/>
      <c r="B131" s="29"/>
      <c r="C131" s="19" t="s">
        <v>11</v>
      </c>
      <c r="D131" s="6"/>
      <c r="E131" s="6"/>
      <c r="F131" s="35">
        <f>F130*4/I130</f>
        <v>0.9168433876280286</v>
      </c>
      <c r="G131" s="35"/>
      <c r="H131" s="35">
        <f>H130*4/I130</f>
        <v>0.8529531200649731</v>
      </c>
      <c r="I131" s="35">
        <v>4</v>
      </c>
      <c r="J131" s="10"/>
      <c r="K131" s="33"/>
      <c r="L131" s="33"/>
      <c r="M131" s="33"/>
      <c r="N131" s="33"/>
      <c r="O131" s="33"/>
      <c r="P131" s="27"/>
    </row>
    <row r="132" spans="1:16" ht="15.75" thickBot="1">
      <c r="A132" s="56" t="s">
        <v>19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  <c r="P132" s="27"/>
    </row>
    <row r="133" spans="1:16" ht="15.75" thickBot="1">
      <c r="A133" s="56" t="s">
        <v>4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  <c r="P133" s="27"/>
    </row>
    <row r="134" spans="1:16" ht="24.75" thickBot="1">
      <c r="A134" s="29" t="s">
        <v>34</v>
      </c>
      <c r="B134" s="29">
        <v>184</v>
      </c>
      <c r="C134" s="19" t="s">
        <v>59</v>
      </c>
      <c r="D134" s="6" t="s">
        <v>81</v>
      </c>
      <c r="E134" s="6">
        <v>6.8</v>
      </c>
      <c r="F134" s="6">
        <v>9.07</v>
      </c>
      <c r="G134" s="6">
        <v>2.44</v>
      </c>
      <c r="H134" s="6">
        <v>9.47</v>
      </c>
      <c r="I134" s="6">
        <v>35.87</v>
      </c>
      <c r="J134" s="10">
        <v>265.33</v>
      </c>
      <c r="K134" s="31">
        <v>0.19</v>
      </c>
      <c r="L134" s="31">
        <v>0.1</v>
      </c>
      <c r="M134" s="31">
        <v>1.33</v>
      </c>
      <c r="N134" s="31">
        <v>129.3</v>
      </c>
      <c r="O134" s="31">
        <v>4</v>
      </c>
      <c r="P134" s="27"/>
    </row>
    <row r="135" spans="1:16" ht="15.75" thickBot="1">
      <c r="A135" s="29" t="s">
        <v>34</v>
      </c>
      <c r="B135" s="29">
        <v>430</v>
      </c>
      <c r="C135" s="19" t="s">
        <v>8</v>
      </c>
      <c r="D135" s="6">
        <v>150</v>
      </c>
      <c r="E135" s="6">
        <v>0.63</v>
      </c>
      <c r="F135" s="6">
        <v>0.1</v>
      </c>
      <c r="G135" s="6">
        <v>0</v>
      </c>
      <c r="H135" s="6">
        <v>0</v>
      </c>
      <c r="I135" s="6">
        <v>9.7</v>
      </c>
      <c r="J135" s="10">
        <v>37</v>
      </c>
      <c r="K135" s="31">
        <v>0</v>
      </c>
      <c r="L135" s="31">
        <v>0</v>
      </c>
      <c r="M135" s="31">
        <v>0</v>
      </c>
      <c r="N135" s="31">
        <v>5</v>
      </c>
      <c r="O135" s="31">
        <v>1</v>
      </c>
      <c r="P135" s="27"/>
    </row>
    <row r="136" spans="1:16" ht="24.75" thickBot="1">
      <c r="A136" s="47" t="s">
        <v>35</v>
      </c>
      <c r="B136" s="47" t="s">
        <v>35</v>
      </c>
      <c r="C136" s="19" t="s">
        <v>5</v>
      </c>
      <c r="D136" s="6">
        <v>30</v>
      </c>
      <c r="E136" s="6">
        <v>1.65</v>
      </c>
      <c r="F136" s="6">
        <v>2.63</v>
      </c>
      <c r="G136" s="6">
        <v>0</v>
      </c>
      <c r="H136" s="6">
        <v>1.3</v>
      </c>
      <c r="I136" s="6">
        <v>17.99</v>
      </c>
      <c r="J136" s="10">
        <v>91.7</v>
      </c>
      <c r="K136" s="31">
        <v>0.04</v>
      </c>
      <c r="L136" s="31">
        <v>0.01</v>
      </c>
      <c r="M136" s="31">
        <v>0</v>
      </c>
      <c r="N136" s="31">
        <v>7.6</v>
      </c>
      <c r="O136" s="31">
        <v>0.48</v>
      </c>
      <c r="P136" s="27"/>
    </row>
    <row r="137" spans="1:16" ht="15.75" thickBot="1">
      <c r="A137" s="29"/>
      <c r="B137" s="29"/>
      <c r="C137" s="40"/>
      <c r="D137" s="6"/>
      <c r="E137" s="7">
        <f aca="true" t="shared" si="20" ref="E137:J137">SUM(E134:E136)</f>
        <v>9.08</v>
      </c>
      <c r="F137" s="6">
        <f t="shared" si="20"/>
        <v>11.8</v>
      </c>
      <c r="G137" s="6">
        <f t="shared" si="20"/>
        <v>2.44</v>
      </c>
      <c r="H137" s="6">
        <f t="shared" si="20"/>
        <v>10.770000000000001</v>
      </c>
      <c r="I137" s="6">
        <f t="shared" si="20"/>
        <v>63.55999999999999</v>
      </c>
      <c r="J137" s="38">
        <f t="shared" si="20"/>
        <v>394.03</v>
      </c>
      <c r="K137" s="38">
        <f>SUM(K134:K136)</f>
        <v>0.23</v>
      </c>
      <c r="L137" s="38">
        <f>SUM(L134:L136)</f>
        <v>0.11</v>
      </c>
      <c r="M137" s="38">
        <f>SUM(M134:M136)</f>
        <v>1.33</v>
      </c>
      <c r="N137" s="38">
        <f>SUM(N134:N136)</f>
        <v>141.9</v>
      </c>
      <c r="O137" s="22">
        <f>SUM(O134:O136)</f>
        <v>5.48</v>
      </c>
      <c r="P137" s="27"/>
    </row>
    <row r="138" spans="1:16" ht="15.75" thickBot="1">
      <c r="A138" s="29"/>
      <c r="B138" s="29"/>
      <c r="C138" s="40"/>
      <c r="D138" s="6"/>
      <c r="E138" s="6"/>
      <c r="F138" s="6"/>
      <c r="G138" s="6"/>
      <c r="H138" s="6"/>
      <c r="I138" s="6"/>
      <c r="J138" s="12"/>
      <c r="K138" s="33"/>
      <c r="L138" s="33"/>
      <c r="M138" s="33"/>
      <c r="N138" s="33"/>
      <c r="O138" s="33"/>
      <c r="P138" s="27"/>
    </row>
    <row r="139" spans="1:16" ht="15.75" thickBot="1">
      <c r="A139" s="56" t="s">
        <v>118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8"/>
      <c r="P139" s="27"/>
    </row>
    <row r="140" spans="1:16" ht="15.75" thickBot="1">
      <c r="A140" s="29" t="s">
        <v>35</v>
      </c>
      <c r="B140" s="29" t="s">
        <v>35</v>
      </c>
      <c r="C140" s="19" t="s">
        <v>9</v>
      </c>
      <c r="D140" s="6">
        <v>85</v>
      </c>
      <c r="E140" s="6">
        <v>3.8</v>
      </c>
      <c r="F140" s="6">
        <v>1.05</v>
      </c>
      <c r="G140" s="6">
        <v>0</v>
      </c>
      <c r="H140" s="6">
        <v>0.35</v>
      </c>
      <c r="I140" s="6">
        <v>14.7</v>
      </c>
      <c r="J140" s="10">
        <v>76.8</v>
      </c>
      <c r="K140" s="31">
        <v>0.03</v>
      </c>
      <c r="L140" s="31">
        <v>0.04</v>
      </c>
      <c r="M140" s="31">
        <v>8</v>
      </c>
      <c r="N140" s="31">
        <v>6.4</v>
      </c>
      <c r="O140" s="31">
        <v>0.48</v>
      </c>
      <c r="P140" s="27"/>
    </row>
    <row r="141" spans="1:16" ht="15.75" thickBot="1">
      <c r="A141" s="29"/>
      <c r="B141" s="29"/>
      <c r="C141" s="17"/>
      <c r="D141" s="14"/>
      <c r="E141" s="14"/>
      <c r="F141" s="14"/>
      <c r="G141" s="14"/>
      <c r="H141" s="14"/>
      <c r="I141" s="14"/>
      <c r="J141" s="23"/>
      <c r="K141" s="33"/>
      <c r="L141" s="33"/>
      <c r="M141" s="33"/>
      <c r="N141" s="33"/>
      <c r="O141" s="33"/>
      <c r="P141" s="27"/>
    </row>
    <row r="142" spans="1:16" ht="15.75" thickBot="1">
      <c r="A142" s="29"/>
      <c r="B142" s="29"/>
      <c r="C142" s="17"/>
      <c r="D142" s="14"/>
      <c r="E142" s="14"/>
      <c r="F142" s="14"/>
      <c r="G142" s="14"/>
      <c r="H142" s="14"/>
      <c r="I142" s="14"/>
      <c r="J142" s="23"/>
      <c r="K142" s="33"/>
      <c r="L142" s="33"/>
      <c r="M142" s="33"/>
      <c r="N142" s="33"/>
      <c r="O142" s="33"/>
      <c r="P142" s="27"/>
    </row>
    <row r="143" spans="1:16" ht="15.75" thickBot="1">
      <c r="A143" s="29"/>
      <c r="B143" s="29"/>
      <c r="C143" s="17"/>
      <c r="D143" s="14"/>
      <c r="E143" s="16">
        <f aca="true" t="shared" si="21" ref="E143:O143">SUM(E140:E142)</f>
        <v>3.8</v>
      </c>
      <c r="F143" s="16">
        <f t="shared" si="21"/>
        <v>1.05</v>
      </c>
      <c r="G143" s="16">
        <f t="shared" si="21"/>
        <v>0</v>
      </c>
      <c r="H143" s="16">
        <f t="shared" si="21"/>
        <v>0.35</v>
      </c>
      <c r="I143" s="16">
        <f t="shared" si="21"/>
        <v>14.7</v>
      </c>
      <c r="J143" s="16">
        <f t="shared" si="21"/>
        <v>76.8</v>
      </c>
      <c r="K143" s="16">
        <f t="shared" si="21"/>
        <v>0.03</v>
      </c>
      <c r="L143" s="16">
        <f t="shared" si="21"/>
        <v>0.04</v>
      </c>
      <c r="M143" s="16">
        <f t="shared" si="21"/>
        <v>8</v>
      </c>
      <c r="N143" s="16">
        <f t="shared" si="21"/>
        <v>6.4</v>
      </c>
      <c r="O143" s="16">
        <f t="shared" si="21"/>
        <v>0.48</v>
      </c>
      <c r="P143" s="27"/>
    </row>
    <row r="144" spans="1:16" ht="15.75" thickBot="1">
      <c r="A144" s="56" t="s">
        <v>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8"/>
      <c r="P144" s="27"/>
    </row>
    <row r="145" spans="1:16" ht="24.75" thickBot="1">
      <c r="A145" s="29" t="s">
        <v>36</v>
      </c>
      <c r="B145" s="29">
        <v>71</v>
      </c>
      <c r="C145" s="19" t="s">
        <v>117</v>
      </c>
      <c r="D145" s="6">
        <v>60</v>
      </c>
      <c r="E145" s="6">
        <v>2.16</v>
      </c>
      <c r="F145" s="6">
        <v>0.6</v>
      </c>
      <c r="G145" s="6">
        <v>0</v>
      </c>
      <c r="H145" s="6">
        <v>4.2</v>
      </c>
      <c r="I145" s="6">
        <v>16.27</v>
      </c>
      <c r="J145" s="10">
        <v>65.4</v>
      </c>
      <c r="K145" s="31">
        <v>0.02</v>
      </c>
      <c r="L145" s="31">
        <v>0.01</v>
      </c>
      <c r="M145" s="31">
        <v>4.2</v>
      </c>
      <c r="N145" s="31">
        <v>28.8</v>
      </c>
      <c r="O145" s="31">
        <v>1.14</v>
      </c>
      <c r="P145" s="27"/>
    </row>
    <row r="146" spans="1:16" ht="24.75" thickBot="1">
      <c r="A146" s="29" t="s">
        <v>34</v>
      </c>
      <c r="B146" s="29">
        <v>91</v>
      </c>
      <c r="C146" s="19" t="s">
        <v>20</v>
      </c>
      <c r="D146" s="6" t="s">
        <v>79</v>
      </c>
      <c r="E146" s="6">
        <v>5.16</v>
      </c>
      <c r="F146" s="6">
        <v>3</v>
      </c>
      <c r="G146" s="6">
        <v>0.28</v>
      </c>
      <c r="H146" s="6">
        <v>5.8</v>
      </c>
      <c r="I146" s="6">
        <v>17.2</v>
      </c>
      <c r="J146" s="10">
        <v>133</v>
      </c>
      <c r="K146" s="31">
        <v>0.09</v>
      </c>
      <c r="L146" s="31">
        <v>0.05</v>
      </c>
      <c r="M146" s="31">
        <v>8</v>
      </c>
      <c r="N146" s="31">
        <v>34</v>
      </c>
      <c r="O146" s="31">
        <v>1</v>
      </c>
      <c r="P146" s="27"/>
    </row>
    <row r="147" spans="1:16" ht="15.75" thickBot="1">
      <c r="A147" s="29" t="s">
        <v>34</v>
      </c>
      <c r="B147" s="32">
        <v>258</v>
      </c>
      <c r="C147" s="19" t="s">
        <v>94</v>
      </c>
      <c r="D147" s="6">
        <v>220</v>
      </c>
      <c r="E147" s="6">
        <v>21.17</v>
      </c>
      <c r="F147" s="6">
        <v>28.13</v>
      </c>
      <c r="G147" s="6">
        <v>1.58</v>
      </c>
      <c r="H147" s="6">
        <v>26.88</v>
      </c>
      <c r="I147" s="6">
        <v>22.38</v>
      </c>
      <c r="J147" s="14">
        <v>443.38</v>
      </c>
      <c r="K147" s="31">
        <v>0.17</v>
      </c>
      <c r="L147" s="31">
        <v>0.1</v>
      </c>
      <c r="M147" s="31">
        <v>8.33</v>
      </c>
      <c r="N147" s="31">
        <v>35</v>
      </c>
      <c r="O147" s="31">
        <v>5</v>
      </c>
      <c r="P147" s="27"/>
    </row>
    <row r="148" spans="1:16" ht="15.75" thickBot="1">
      <c r="A148" s="29" t="s">
        <v>34</v>
      </c>
      <c r="B148" s="30">
        <v>406</v>
      </c>
      <c r="C148" s="19" t="s">
        <v>68</v>
      </c>
      <c r="D148" s="6">
        <v>200</v>
      </c>
      <c r="E148" s="6">
        <v>4.9</v>
      </c>
      <c r="F148" s="6">
        <v>0.71</v>
      </c>
      <c r="G148" s="6">
        <v>0</v>
      </c>
      <c r="H148" s="6">
        <v>0.11</v>
      </c>
      <c r="I148" s="6">
        <v>37</v>
      </c>
      <c r="J148" s="10">
        <v>151</v>
      </c>
      <c r="K148" s="31">
        <v>0.02</v>
      </c>
      <c r="L148" s="31">
        <v>0.01</v>
      </c>
      <c r="M148" s="31">
        <v>0</v>
      </c>
      <c r="N148" s="31">
        <v>28</v>
      </c>
      <c r="O148" s="31">
        <v>0.4</v>
      </c>
      <c r="P148" s="27"/>
    </row>
    <row r="149" spans="1:16" ht="24.75" thickBot="1">
      <c r="A149" s="47" t="s">
        <v>35</v>
      </c>
      <c r="B149" s="47" t="s">
        <v>35</v>
      </c>
      <c r="C149" s="19" t="s">
        <v>5</v>
      </c>
      <c r="D149" s="6">
        <v>35</v>
      </c>
      <c r="E149" s="6">
        <v>1.92</v>
      </c>
      <c r="F149" s="6">
        <v>2.63</v>
      </c>
      <c r="G149" s="6">
        <v>0</v>
      </c>
      <c r="H149" s="6">
        <v>1.3</v>
      </c>
      <c r="I149" s="6">
        <v>17.99</v>
      </c>
      <c r="J149" s="10">
        <v>91.7</v>
      </c>
      <c r="K149" s="31">
        <v>0.04</v>
      </c>
      <c r="L149" s="31">
        <v>0.01</v>
      </c>
      <c r="M149" s="31">
        <v>0</v>
      </c>
      <c r="N149" s="31">
        <v>7.6</v>
      </c>
      <c r="O149" s="31">
        <v>0.48</v>
      </c>
      <c r="P149" s="27"/>
    </row>
    <row r="150" spans="1:16" ht="24.75" thickBot="1">
      <c r="A150" s="29" t="s">
        <v>35</v>
      </c>
      <c r="B150" s="29" t="s">
        <v>35</v>
      </c>
      <c r="C150" s="19" t="s">
        <v>111</v>
      </c>
      <c r="D150" s="6">
        <v>35</v>
      </c>
      <c r="E150" s="6">
        <v>1.23</v>
      </c>
      <c r="F150" s="6">
        <v>1.93</v>
      </c>
      <c r="G150" s="6">
        <v>0</v>
      </c>
      <c r="H150" s="6">
        <v>0.35</v>
      </c>
      <c r="I150" s="6">
        <v>9.74</v>
      </c>
      <c r="J150" s="10">
        <v>50.75</v>
      </c>
      <c r="K150" s="31">
        <v>0.06</v>
      </c>
      <c r="L150" s="31">
        <v>0.03</v>
      </c>
      <c r="M150" s="31">
        <v>0</v>
      </c>
      <c r="N150" s="31">
        <v>10.15</v>
      </c>
      <c r="O150" s="31">
        <v>1.26</v>
      </c>
      <c r="P150" s="27"/>
    </row>
    <row r="151" spans="1:16" ht="15.75" thickBot="1">
      <c r="A151" s="29"/>
      <c r="B151" s="29"/>
      <c r="C151" s="19"/>
      <c r="D151" s="6"/>
      <c r="E151" s="7">
        <f aca="true" t="shared" si="22" ref="E151:J151">SUM(E145:E150)</f>
        <v>36.54</v>
      </c>
      <c r="F151" s="6">
        <f t="shared" si="22"/>
        <v>37</v>
      </c>
      <c r="G151" s="6">
        <f t="shared" si="22"/>
        <v>1.86</v>
      </c>
      <c r="H151" s="6">
        <f t="shared" si="22"/>
        <v>38.63999999999999</v>
      </c>
      <c r="I151" s="6">
        <f t="shared" si="22"/>
        <v>120.57999999999998</v>
      </c>
      <c r="J151" s="38">
        <f t="shared" si="22"/>
        <v>935.23</v>
      </c>
      <c r="K151" s="38">
        <f>SUM(K145:K150)</f>
        <v>0.4</v>
      </c>
      <c r="L151" s="38">
        <f>SUM(L145:L150)</f>
        <v>0.21000000000000002</v>
      </c>
      <c r="M151" s="38">
        <f>SUM(M145:M150)</f>
        <v>20.53</v>
      </c>
      <c r="N151" s="38">
        <f>SUM(N145:N150)</f>
        <v>143.55</v>
      </c>
      <c r="O151" s="22">
        <f>SUM(O145:O150)</f>
        <v>9.28</v>
      </c>
      <c r="P151" s="27"/>
    </row>
    <row r="152" spans="1:16" ht="15.75" thickBot="1">
      <c r="A152" s="29"/>
      <c r="B152" s="29"/>
      <c r="C152" s="19"/>
      <c r="D152" s="6"/>
      <c r="E152" s="6"/>
      <c r="F152" s="7"/>
      <c r="G152" s="7"/>
      <c r="H152" s="7"/>
      <c r="I152" s="7"/>
      <c r="J152" s="12"/>
      <c r="K152" s="33"/>
      <c r="L152" s="33"/>
      <c r="M152" s="33"/>
      <c r="N152" s="33"/>
      <c r="O152" s="33"/>
      <c r="P152" s="27"/>
    </row>
    <row r="153" spans="1:16" ht="15.75" thickBot="1">
      <c r="A153" s="56" t="s">
        <v>7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  <c r="P153" s="27"/>
    </row>
    <row r="154" spans="1:16" ht="24.75" thickBot="1">
      <c r="A154" s="29" t="s">
        <v>34</v>
      </c>
      <c r="B154" s="44">
        <v>129</v>
      </c>
      <c r="C154" s="19" t="s">
        <v>70</v>
      </c>
      <c r="D154" s="6">
        <v>150</v>
      </c>
      <c r="E154" s="6">
        <v>5.7</v>
      </c>
      <c r="F154" s="6">
        <v>1.68</v>
      </c>
      <c r="G154" s="6">
        <v>0</v>
      </c>
      <c r="H154" s="6">
        <v>1.36</v>
      </c>
      <c r="I154" s="6">
        <v>7.2</v>
      </c>
      <c r="J154" s="10">
        <v>49.6</v>
      </c>
      <c r="K154" s="31">
        <v>0.04</v>
      </c>
      <c r="L154" s="31">
        <v>0.02</v>
      </c>
      <c r="M154" s="31">
        <v>6.4</v>
      </c>
      <c r="N154" s="31">
        <v>43.2</v>
      </c>
      <c r="O154" s="31">
        <v>0.8</v>
      </c>
      <c r="P154" s="27"/>
    </row>
    <row r="155" spans="1:16" ht="24.75" thickBot="1">
      <c r="A155" s="29" t="s">
        <v>34</v>
      </c>
      <c r="B155" s="29">
        <v>435</v>
      </c>
      <c r="C155" s="19" t="s">
        <v>75</v>
      </c>
      <c r="D155" s="6" t="s">
        <v>91</v>
      </c>
      <c r="E155" s="6">
        <v>8.49</v>
      </c>
      <c r="F155" s="6">
        <v>6</v>
      </c>
      <c r="G155" s="6">
        <v>0</v>
      </c>
      <c r="H155" s="6">
        <v>0.2</v>
      </c>
      <c r="I155" s="6">
        <v>8</v>
      </c>
      <c r="J155" s="10">
        <v>62</v>
      </c>
      <c r="K155" s="31">
        <v>0.08</v>
      </c>
      <c r="L155" s="31">
        <v>0.05</v>
      </c>
      <c r="M155" s="31">
        <v>2</v>
      </c>
      <c r="N155" s="31">
        <v>252</v>
      </c>
      <c r="O155" s="31">
        <v>0</v>
      </c>
      <c r="P155" s="27"/>
    </row>
    <row r="156" spans="1:16" ht="24.75" thickBot="1">
      <c r="A156" s="47" t="s">
        <v>35</v>
      </c>
      <c r="B156" s="47" t="s">
        <v>35</v>
      </c>
      <c r="C156" s="19" t="s">
        <v>5</v>
      </c>
      <c r="D156" s="6">
        <v>20</v>
      </c>
      <c r="E156" s="6">
        <v>1.1</v>
      </c>
      <c r="F156" s="6">
        <v>1.5</v>
      </c>
      <c r="G156" s="6">
        <v>0</v>
      </c>
      <c r="H156" s="15">
        <f>H149*20/35</f>
        <v>0.7428571428571429</v>
      </c>
      <c r="I156" s="15">
        <f aca="true" t="shared" si="23" ref="I156:O156">I149*20/35</f>
        <v>10.28</v>
      </c>
      <c r="J156" s="15">
        <f t="shared" si="23"/>
        <v>52.4</v>
      </c>
      <c r="K156" s="15">
        <f t="shared" si="23"/>
        <v>0.022857142857142857</v>
      </c>
      <c r="L156" s="15">
        <f t="shared" si="23"/>
        <v>0.005714285714285714</v>
      </c>
      <c r="M156" s="15">
        <f t="shared" si="23"/>
        <v>0</v>
      </c>
      <c r="N156" s="15">
        <f t="shared" si="23"/>
        <v>4.3428571428571425</v>
      </c>
      <c r="O156" s="15">
        <f t="shared" si="23"/>
        <v>0.2742857142857143</v>
      </c>
      <c r="P156" s="27"/>
    </row>
    <row r="157" spans="1:16" ht="15.75" thickBot="1">
      <c r="A157" s="29"/>
      <c r="B157" s="29"/>
      <c r="C157" s="19"/>
      <c r="D157" s="6"/>
      <c r="E157" s="7">
        <f aca="true" t="shared" si="24" ref="E157:O157">SUM(E154:E156)</f>
        <v>15.290000000000001</v>
      </c>
      <c r="F157" s="6">
        <f t="shared" si="24"/>
        <v>9.18</v>
      </c>
      <c r="G157" s="6">
        <f t="shared" si="24"/>
        <v>0</v>
      </c>
      <c r="H157" s="51">
        <f t="shared" si="24"/>
        <v>2.302857142857143</v>
      </c>
      <c r="I157" s="51">
        <f t="shared" si="24"/>
        <v>25.479999999999997</v>
      </c>
      <c r="J157" s="38">
        <f t="shared" si="24"/>
        <v>164</v>
      </c>
      <c r="K157" s="38">
        <f t="shared" si="24"/>
        <v>0.14285714285714285</v>
      </c>
      <c r="L157" s="38">
        <f t="shared" si="24"/>
        <v>0.07571428571428572</v>
      </c>
      <c r="M157" s="38">
        <f t="shared" si="24"/>
        <v>8.4</v>
      </c>
      <c r="N157" s="52">
        <f t="shared" si="24"/>
        <v>299.54285714285714</v>
      </c>
      <c r="O157" s="24">
        <f t="shared" si="24"/>
        <v>1.0742857142857143</v>
      </c>
      <c r="P157" s="27">
        <v>1</v>
      </c>
    </row>
    <row r="158" spans="1:16" ht="15.75" thickBot="1">
      <c r="A158" s="29"/>
      <c r="B158" s="29"/>
      <c r="C158" s="19"/>
      <c r="D158" s="6"/>
      <c r="E158" s="6"/>
      <c r="F158" s="6"/>
      <c r="G158" s="6"/>
      <c r="H158" s="51"/>
      <c r="I158" s="51"/>
      <c r="J158" s="12"/>
      <c r="K158" s="33"/>
      <c r="L158" s="33"/>
      <c r="M158" s="33"/>
      <c r="N158" s="53"/>
      <c r="O158" s="53"/>
      <c r="P158" s="27"/>
    </row>
    <row r="159" spans="1:16" ht="15.75" thickBot="1">
      <c r="A159" s="29"/>
      <c r="B159" s="29"/>
      <c r="C159" s="19" t="s">
        <v>10</v>
      </c>
      <c r="D159" s="6"/>
      <c r="E159" s="16">
        <f>E157+E151+E137+E143</f>
        <v>64.71</v>
      </c>
      <c r="F159" s="6">
        <f aca="true" t="shared" si="25" ref="F159:O159">F157+F151+F137</f>
        <v>57.980000000000004</v>
      </c>
      <c r="G159" s="6">
        <f t="shared" si="25"/>
        <v>4.3</v>
      </c>
      <c r="H159" s="51">
        <f t="shared" si="25"/>
        <v>51.71285714285714</v>
      </c>
      <c r="I159" s="51">
        <f t="shared" si="25"/>
        <v>209.61999999999995</v>
      </c>
      <c r="J159" s="38">
        <f t="shared" si="25"/>
        <v>1493.26</v>
      </c>
      <c r="K159" s="38">
        <f t="shared" si="25"/>
        <v>0.7728571428571429</v>
      </c>
      <c r="L159" s="38">
        <f t="shared" si="25"/>
        <v>0.39571428571428574</v>
      </c>
      <c r="M159" s="38">
        <f t="shared" si="25"/>
        <v>30.259999999999998</v>
      </c>
      <c r="N159" s="52">
        <f t="shared" si="25"/>
        <v>584.9928571428571</v>
      </c>
      <c r="O159" s="24">
        <f t="shared" si="25"/>
        <v>15.834285714285715</v>
      </c>
      <c r="P159" s="27"/>
    </row>
    <row r="160" spans="1:16" ht="24.75" thickBot="1">
      <c r="A160" s="29"/>
      <c r="B160" s="29"/>
      <c r="C160" s="19" t="s">
        <v>22</v>
      </c>
      <c r="D160" s="6"/>
      <c r="E160" s="6"/>
      <c r="F160" s="35">
        <f>F159*4/I159</f>
        <v>1.1063829787234045</v>
      </c>
      <c r="G160" s="35"/>
      <c r="H160" s="35">
        <f>H159*4/I159</f>
        <v>0.9867924271130074</v>
      </c>
      <c r="I160" s="35">
        <v>4</v>
      </c>
      <c r="J160" s="10"/>
      <c r="K160" s="33"/>
      <c r="L160" s="33"/>
      <c r="M160" s="33"/>
      <c r="N160" s="33"/>
      <c r="O160" s="33"/>
      <c r="P160" s="27"/>
    </row>
    <row r="161" spans="1:16" ht="15.75" thickBot="1">
      <c r="A161" s="56" t="s">
        <v>23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8"/>
      <c r="P161" s="27"/>
    </row>
    <row r="162" spans="1:16" ht="15.75" thickBot="1">
      <c r="A162" s="56" t="s">
        <v>4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8"/>
      <c r="P162" s="27"/>
    </row>
    <row r="163" spans="1:16" ht="15.75" customHeight="1" thickBot="1">
      <c r="A163" s="29" t="s">
        <v>34</v>
      </c>
      <c r="B163" s="30">
        <v>217</v>
      </c>
      <c r="C163" s="19" t="s">
        <v>82</v>
      </c>
      <c r="D163" s="6" t="s">
        <v>88</v>
      </c>
      <c r="E163" s="6">
        <v>16.1</v>
      </c>
      <c r="F163" s="6">
        <v>16.18</v>
      </c>
      <c r="G163" s="6">
        <v>0</v>
      </c>
      <c r="H163" s="6">
        <v>20.55</v>
      </c>
      <c r="I163" s="6">
        <v>1.95</v>
      </c>
      <c r="J163" s="10">
        <v>254.8</v>
      </c>
      <c r="K163" s="31">
        <v>0.07</v>
      </c>
      <c r="L163" s="31">
        <v>0.04</v>
      </c>
      <c r="M163" s="31">
        <v>0</v>
      </c>
      <c r="N163" s="31">
        <v>86.4</v>
      </c>
      <c r="O163" s="31">
        <v>3.6</v>
      </c>
      <c r="P163" s="27"/>
    </row>
    <row r="164" spans="1:16" ht="24.75" thickBot="1">
      <c r="A164" s="29" t="s">
        <v>34</v>
      </c>
      <c r="B164" s="29">
        <v>411</v>
      </c>
      <c r="C164" s="19" t="s">
        <v>90</v>
      </c>
      <c r="D164" s="6">
        <v>150</v>
      </c>
      <c r="E164" s="6">
        <v>2.08</v>
      </c>
      <c r="F164" s="6">
        <v>0.7</v>
      </c>
      <c r="G164" s="6"/>
      <c r="H164" s="6">
        <v>0.7</v>
      </c>
      <c r="I164" s="6">
        <v>20.9</v>
      </c>
      <c r="J164" s="10">
        <v>84.8</v>
      </c>
      <c r="K164" s="31">
        <v>0.01</v>
      </c>
      <c r="L164" s="31">
        <v>0.01</v>
      </c>
      <c r="M164" s="31">
        <v>1.5</v>
      </c>
      <c r="N164" s="31">
        <v>3.75</v>
      </c>
      <c r="O164" s="31">
        <v>0.3</v>
      </c>
      <c r="P164" s="27"/>
    </row>
    <row r="165" spans="1:16" ht="24.75" thickBot="1">
      <c r="A165" s="29" t="s">
        <v>35</v>
      </c>
      <c r="B165" s="29" t="s">
        <v>35</v>
      </c>
      <c r="C165" s="19" t="s">
        <v>5</v>
      </c>
      <c r="D165" s="6">
        <v>30</v>
      </c>
      <c r="E165" s="6">
        <v>1.65</v>
      </c>
      <c r="F165" s="6">
        <v>2.63</v>
      </c>
      <c r="G165" s="6">
        <v>0</v>
      </c>
      <c r="H165" s="6">
        <v>1.02</v>
      </c>
      <c r="I165" s="6">
        <v>17.99</v>
      </c>
      <c r="J165" s="10">
        <v>91.7</v>
      </c>
      <c r="K165" s="31">
        <v>0.02</v>
      </c>
      <c r="L165" s="31">
        <v>0.01</v>
      </c>
      <c r="M165" s="31">
        <v>0</v>
      </c>
      <c r="N165" s="31">
        <v>3.33</v>
      </c>
      <c r="O165" s="31">
        <v>0.21</v>
      </c>
      <c r="P165" s="27"/>
    </row>
    <row r="166" spans="1:16" ht="15.75" thickBot="1">
      <c r="A166" s="29"/>
      <c r="B166" s="29"/>
      <c r="C166" s="40"/>
      <c r="D166" s="6"/>
      <c r="E166" s="7">
        <f aca="true" t="shared" si="26" ref="E166:J166">SUM(E163:E165)</f>
        <v>19.83</v>
      </c>
      <c r="F166" s="6">
        <f t="shared" si="26"/>
        <v>19.509999999999998</v>
      </c>
      <c r="G166" s="6">
        <f t="shared" si="26"/>
        <v>0</v>
      </c>
      <c r="H166" s="6">
        <f t="shared" si="26"/>
        <v>22.27</v>
      </c>
      <c r="I166" s="6">
        <f t="shared" si="26"/>
        <v>40.839999999999996</v>
      </c>
      <c r="J166" s="38">
        <f t="shared" si="26"/>
        <v>431.3</v>
      </c>
      <c r="K166" s="38">
        <f>SUM(K163:K165)</f>
        <v>0.1</v>
      </c>
      <c r="L166" s="38">
        <f>SUM(L163:L165)</f>
        <v>0.060000000000000005</v>
      </c>
      <c r="M166" s="38">
        <f>SUM(M163:M165)</f>
        <v>1.5</v>
      </c>
      <c r="N166" s="38">
        <f>SUM(N163:N165)</f>
        <v>93.48</v>
      </c>
      <c r="O166" s="22">
        <f>SUM(O163:O165)</f>
        <v>4.11</v>
      </c>
      <c r="P166" s="27"/>
    </row>
    <row r="167" spans="1:16" ht="15.75" thickBot="1">
      <c r="A167" s="29"/>
      <c r="B167" s="29"/>
      <c r="C167" s="20"/>
      <c r="D167" s="7"/>
      <c r="E167" s="7"/>
      <c r="F167" s="7"/>
      <c r="G167" s="7"/>
      <c r="H167" s="7"/>
      <c r="I167" s="7"/>
      <c r="J167" s="49"/>
      <c r="K167" s="33"/>
      <c r="L167" s="33"/>
      <c r="M167" s="33"/>
      <c r="N167" s="33"/>
      <c r="O167" s="33"/>
      <c r="P167" s="27"/>
    </row>
    <row r="168" spans="1:16" ht="15.75" thickBot="1">
      <c r="A168" s="56" t="s">
        <v>118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8"/>
      <c r="P168" s="27"/>
    </row>
    <row r="169" spans="1:16" ht="15.75" thickBot="1">
      <c r="A169" s="29" t="s">
        <v>35</v>
      </c>
      <c r="B169" s="29" t="s">
        <v>35</v>
      </c>
      <c r="C169" s="19" t="s">
        <v>45</v>
      </c>
      <c r="D169" s="6">
        <v>85</v>
      </c>
      <c r="E169" s="6">
        <v>4.55</v>
      </c>
      <c r="F169" s="6">
        <v>0.44</v>
      </c>
      <c r="G169" s="6">
        <v>0</v>
      </c>
      <c r="H169" s="6">
        <v>0.44</v>
      </c>
      <c r="I169" s="6">
        <v>7.94</v>
      </c>
      <c r="J169" s="10">
        <v>38.07</v>
      </c>
      <c r="K169" s="31">
        <v>0.04</v>
      </c>
      <c r="L169" s="31">
        <v>0.03</v>
      </c>
      <c r="M169" s="31">
        <v>60</v>
      </c>
      <c r="N169" s="31">
        <v>34</v>
      </c>
      <c r="O169" s="31">
        <v>0.3</v>
      </c>
      <c r="P169" s="27"/>
    </row>
    <row r="170" spans="1:16" ht="15.75" thickBot="1">
      <c r="A170" s="29"/>
      <c r="B170" s="29"/>
      <c r="C170" s="17"/>
      <c r="D170" s="14"/>
      <c r="E170" s="14"/>
      <c r="F170" s="14"/>
      <c r="G170" s="14"/>
      <c r="H170" s="14"/>
      <c r="I170" s="14"/>
      <c r="J170" s="23"/>
      <c r="K170" s="33"/>
      <c r="L170" s="33"/>
      <c r="M170" s="33"/>
      <c r="N170" s="33"/>
      <c r="O170" s="33"/>
      <c r="P170" s="27"/>
    </row>
    <row r="171" spans="1:16" ht="15.75" thickBot="1">
      <c r="A171" s="29"/>
      <c r="B171" s="29"/>
      <c r="C171" s="17"/>
      <c r="D171" s="14"/>
      <c r="E171" s="14"/>
      <c r="F171" s="14"/>
      <c r="G171" s="14"/>
      <c r="H171" s="14"/>
      <c r="I171" s="14"/>
      <c r="J171" s="23"/>
      <c r="K171" s="33"/>
      <c r="L171" s="33"/>
      <c r="M171" s="33"/>
      <c r="N171" s="33"/>
      <c r="O171" s="33"/>
      <c r="P171" s="27"/>
    </row>
    <row r="172" spans="1:16" ht="15.75" thickBot="1">
      <c r="A172" s="29"/>
      <c r="B172" s="29"/>
      <c r="C172" s="17"/>
      <c r="D172" s="14"/>
      <c r="E172" s="16">
        <f aca="true" t="shared" si="27" ref="E172:O172">SUM(E169:E171)</f>
        <v>4.55</v>
      </c>
      <c r="F172" s="16">
        <f t="shared" si="27"/>
        <v>0.44</v>
      </c>
      <c r="G172" s="16">
        <f t="shared" si="27"/>
        <v>0</v>
      </c>
      <c r="H172" s="16">
        <f t="shared" si="27"/>
        <v>0.44</v>
      </c>
      <c r="I172" s="16">
        <f t="shared" si="27"/>
        <v>7.94</v>
      </c>
      <c r="J172" s="16">
        <f t="shared" si="27"/>
        <v>38.07</v>
      </c>
      <c r="K172" s="16">
        <f t="shared" si="27"/>
        <v>0.04</v>
      </c>
      <c r="L172" s="16">
        <f t="shared" si="27"/>
        <v>0.03</v>
      </c>
      <c r="M172" s="16">
        <f t="shared" si="27"/>
        <v>60</v>
      </c>
      <c r="N172" s="16">
        <f t="shared" si="27"/>
        <v>34</v>
      </c>
      <c r="O172" s="16">
        <f t="shared" si="27"/>
        <v>0.3</v>
      </c>
      <c r="P172" s="27"/>
    </row>
    <row r="173" spans="1:16" ht="15.75" thickBot="1">
      <c r="A173" s="56" t="s">
        <v>6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8"/>
      <c r="P173" s="27"/>
    </row>
    <row r="174" spans="1:16" ht="24.75" thickBot="1">
      <c r="A174" s="29" t="s">
        <v>34</v>
      </c>
      <c r="B174" s="29">
        <v>112</v>
      </c>
      <c r="C174" s="19" t="s">
        <v>83</v>
      </c>
      <c r="D174" s="6">
        <v>250</v>
      </c>
      <c r="E174" s="6">
        <v>5.4</v>
      </c>
      <c r="F174" s="6">
        <v>5.7</v>
      </c>
      <c r="G174" s="6">
        <v>2.4</v>
      </c>
      <c r="H174" s="6">
        <v>4.9</v>
      </c>
      <c r="I174" s="6">
        <v>21.7</v>
      </c>
      <c r="J174" s="10">
        <v>155</v>
      </c>
      <c r="K174" s="31">
        <v>0.08</v>
      </c>
      <c r="L174" s="31">
        <v>0.05</v>
      </c>
      <c r="M174" s="31">
        <v>1</v>
      </c>
      <c r="N174" s="31">
        <v>149</v>
      </c>
      <c r="O174" s="31">
        <v>1.5</v>
      </c>
      <c r="P174" s="27"/>
    </row>
    <row r="175" spans="1:16" ht="15.75" thickBot="1">
      <c r="A175" s="29" t="s">
        <v>34</v>
      </c>
      <c r="B175" s="32">
        <v>259</v>
      </c>
      <c r="C175" s="19" t="s">
        <v>95</v>
      </c>
      <c r="D175" s="6" t="s">
        <v>96</v>
      </c>
      <c r="E175" s="6">
        <v>24.07</v>
      </c>
      <c r="F175" s="6">
        <v>10.7</v>
      </c>
      <c r="G175" s="6">
        <v>0</v>
      </c>
      <c r="H175" s="6">
        <v>15.9</v>
      </c>
      <c r="I175" s="6">
        <v>113.2</v>
      </c>
      <c r="J175" s="14">
        <v>218</v>
      </c>
      <c r="K175" s="31">
        <v>0.04</v>
      </c>
      <c r="L175" s="31">
        <v>0.03</v>
      </c>
      <c r="M175" s="31">
        <v>1</v>
      </c>
      <c r="N175" s="31">
        <v>14</v>
      </c>
      <c r="O175" s="31">
        <v>2</v>
      </c>
      <c r="P175" s="27"/>
    </row>
    <row r="176" spans="1:16" ht="15.75" thickBot="1">
      <c r="A176" s="29" t="s">
        <v>34</v>
      </c>
      <c r="B176" s="29">
        <v>337</v>
      </c>
      <c r="C176" s="19" t="s">
        <v>76</v>
      </c>
      <c r="D176" s="6">
        <v>150</v>
      </c>
      <c r="E176" s="6">
        <v>5.38</v>
      </c>
      <c r="F176" s="6">
        <v>1.9</v>
      </c>
      <c r="G176" s="6">
        <v>0</v>
      </c>
      <c r="H176" s="6">
        <v>4.3</v>
      </c>
      <c r="I176" s="6">
        <v>5.16</v>
      </c>
      <c r="J176" s="10">
        <v>85.05</v>
      </c>
      <c r="K176" s="31">
        <v>0.07</v>
      </c>
      <c r="L176" s="31">
        <v>0.04</v>
      </c>
      <c r="M176" s="31">
        <v>6</v>
      </c>
      <c r="N176" s="31">
        <v>46</v>
      </c>
      <c r="O176" s="31">
        <v>0.9</v>
      </c>
      <c r="P176" s="27"/>
    </row>
    <row r="177" spans="1:16" ht="15.75" thickBot="1">
      <c r="A177" s="29" t="s">
        <v>34</v>
      </c>
      <c r="B177" s="30">
        <v>442</v>
      </c>
      <c r="C177" s="19" t="s">
        <v>67</v>
      </c>
      <c r="D177" s="6">
        <v>150</v>
      </c>
      <c r="E177" s="6">
        <v>7.51</v>
      </c>
      <c r="F177" s="6">
        <v>0.75</v>
      </c>
      <c r="G177" s="6">
        <v>0</v>
      </c>
      <c r="H177" s="6">
        <v>0.15</v>
      </c>
      <c r="I177" s="6">
        <v>14.85</v>
      </c>
      <c r="J177" s="10">
        <v>64.5</v>
      </c>
      <c r="K177" s="41">
        <v>0.02</v>
      </c>
      <c r="L177" s="41">
        <v>0.01</v>
      </c>
      <c r="M177" s="41">
        <v>3</v>
      </c>
      <c r="N177" s="41">
        <v>10.5</v>
      </c>
      <c r="O177" s="41">
        <v>2.1</v>
      </c>
      <c r="P177" s="27"/>
    </row>
    <row r="178" spans="1:16" ht="24.75" thickBot="1">
      <c r="A178" s="47" t="s">
        <v>35</v>
      </c>
      <c r="B178" s="47" t="s">
        <v>35</v>
      </c>
      <c r="C178" s="19" t="s">
        <v>5</v>
      </c>
      <c r="D178" s="6">
        <v>35</v>
      </c>
      <c r="E178" s="6">
        <v>1.92</v>
      </c>
      <c r="F178" s="6">
        <v>2.63</v>
      </c>
      <c r="G178" s="6">
        <v>0</v>
      </c>
      <c r="H178" s="6">
        <v>1.3</v>
      </c>
      <c r="I178" s="6">
        <v>17.99</v>
      </c>
      <c r="J178" s="10">
        <v>91.7</v>
      </c>
      <c r="K178" s="31">
        <v>0.04</v>
      </c>
      <c r="L178" s="31">
        <v>0.01</v>
      </c>
      <c r="M178" s="31">
        <v>0</v>
      </c>
      <c r="N178" s="31">
        <v>7.6</v>
      </c>
      <c r="O178" s="31">
        <v>0.48</v>
      </c>
      <c r="P178" s="27"/>
    </row>
    <row r="179" spans="1:16" ht="24.75" thickBot="1">
      <c r="A179" s="29" t="s">
        <v>35</v>
      </c>
      <c r="B179" s="29" t="s">
        <v>35</v>
      </c>
      <c r="C179" s="19" t="s">
        <v>112</v>
      </c>
      <c r="D179" s="6">
        <v>40</v>
      </c>
      <c r="E179" s="6">
        <v>1.41</v>
      </c>
      <c r="F179" s="6">
        <v>2.2</v>
      </c>
      <c r="G179" s="6">
        <v>0</v>
      </c>
      <c r="H179" s="6">
        <v>0.23</v>
      </c>
      <c r="I179" s="6">
        <v>11.13</v>
      </c>
      <c r="J179" s="10">
        <v>58</v>
      </c>
      <c r="K179" s="41">
        <v>0.07</v>
      </c>
      <c r="L179" s="41">
        <v>0.03</v>
      </c>
      <c r="M179" s="41">
        <v>0</v>
      </c>
      <c r="N179" s="41">
        <v>11.6</v>
      </c>
      <c r="O179" s="41">
        <v>1.44</v>
      </c>
      <c r="P179" s="27"/>
    </row>
    <row r="180" spans="1:16" ht="15.75" thickBot="1">
      <c r="A180" s="29"/>
      <c r="B180" s="29"/>
      <c r="C180" s="20"/>
      <c r="D180" s="6"/>
      <c r="E180" s="7">
        <f aca="true" t="shared" si="28" ref="E180:J180">SUM(E174:E179)</f>
        <v>45.69</v>
      </c>
      <c r="F180" s="6">
        <f t="shared" si="28"/>
        <v>23.879999999999995</v>
      </c>
      <c r="G180" s="6">
        <f t="shared" si="28"/>
        <v>2.4</v>
      </c>
      <c r="H180" s="6">
        <f t="shared" si="28"/>
        <v>26.78</v>
      </c>
      <c r="I180" s="6">
        <f t="shared" si="28"/>
        <v>184.03</v>
      </c>
      <c r="J180" s="38">
        <f t="shared" si="28"/>
        <v>672.25</v>
      </c>
      <c r="K180" s="38">
        <f>SUM(K174:K179)</f>
        <v>0.32</v>
      </c>
      <c r="L180" s="38">
        <f>SUM(L174:L179)</f>
        <v>0.17</v>
      </c>
      <c r="M180" s="38">
        <f>SUM(M174:M179)</f>
        <v>11</v>
      </c>
      <c r="N180" s="38">
        <f>SUM(N174:N179)</f>
        <v>238.7</v>
      </c>
      <c r="O180" s="22">
        <f>SUM(O174:O179)</f>
        <v>8.42</v>
      </c>
      <c r="P180" s="27"/>
    </row>
    <row r="181" spans="1:16" ht="15.75" thickBot="1">
      <c r="A181" s="29"/>
      <c r="B181" s="29"/>
      <c r="C181" s="20"/>
      <c r="D181" s="6"/>
      <c r="E181" s="6"/>
      <c r="F181" s="7"/>
      <c r="G181" s="7"/>
      <c r="H181" s="7"/>
      <c r="I181" s="7"/>
      <c r="J181" s="12"/>
      <c r="K181" s="33"/>
      <c r="L181" s="33"/>
      <c r="M181" s="33"/>
      <c r="N181" s="33"/>
      <c r="O181" s="33"/>
      <c r="P181" s="27"/>
    </row>
    <row r="182" spans="1:16" ht="15.75" thickBot="1">
      <c r="A182" s="56" t="s">
        <v>7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8"/>
      <c r="P182" s="27"/>
    </row>
    <row r="183" spans="1:16" ht="27.75" customHeight="1" thickBot="1">
      <c r="A183" s="29" t="s">
        <v>34</v>
      </c>
      <c r="B183" s="29">
        <v>219</v>
      </c>
      <c r="C183" s="19" t="s">
        <v>71</v>
      </c>
      <c r="D183" s="6" t="s">
        <v>84</v>
      </c>
      <c r="E183" s="6">
        <v>15.13</v>
      </c>
      <c r="F183" s="6">
        <v>13.58</v>
      </c>
      <c r="G183" s="6">
        <v>0</v>
      </c>
      <c r="H183" s="6">
        <v>8.75</v>
      </c>
      <c r="I183" s="6">
        <v>9.83</v>
      </c>
      <c r="J183" s="10">
        <v>246.46</v>
      </c>
      <c r="K183" s="31">
        <v>0.06</v>
      </c>
      <c r="L183" s="31">
        <v>0.03</v>
      </c>
      <c r="M183" s="31">
        <v>1</v>
      </c>
      <c r="N183" s="31">
        <v>159</v>
      </c>
      <c r="O183" s="31">
        <v>0.8</v>
      </c>
      <c r="P183" s="27"/>
    </row>
    <row r="184" spans="1:16" ht="15.75" thickBot="1">
      <c r="A184" s="29" t="s">
        <v>35</v>
      </c>
      <c r="B184" s="29" t="s">
        <v>35</v>
      </c>
      <c r="C184" s="19" t="s">
        <v>28</v>
      </c>
      <c r="D184" s="6">
        <v>20</v>
      </c>
      <c r="E184" s="6">
        <v>4.62</v>
      </c>
      <c r="F184" s="6">
        <v>0.7</v>
      </c>
      <c r="G184" s="6">
        <v>0</v>
      </c>
      <c r="H184" s="6">
        <v>0.8</v>
      </c>
      <c r="I184" s="6">
        <v>18.6</v>
      </c>
      <c r="J184" s="10">
        <v>85</v>
      </c>
      <c r="K184" s="31">
        <v>0.01</v>
      </c>
      <c r="L184" s="31">
        <v>0.004</v>
      </c>
      <c r="M184" s="31">
        <v>0</v>
      </c>
      <c r="N184" s="31">
        <v>1.6</v>
      </c>
      <c r="O184" s="31">
        <v>0.12</v>
      </c>
      <c r="P184" s="27"/>
    </row>
    <row r="185" spans="1:16" ht="15.75" thickBot="1">
      <c r="A185" s="29" t="s">
        <v>35</v>
      </c>
      <c r="B185" s="29" t="s">
        <v>35</v>
      </c>
      <c r="C185" s="19" t="s">
        <v>85</v>
      </c>
      <c r="D185" s="6">
        <v>200</v>
      </c>
      <c r="E185" s="6">
        <v>2.75</v>
      </c>
      <c r="F185" s="6">
        <v>0</v>
      </c>
      <c r="G185" s="6"/>
      <c r="H185" s="6">
        <v>0</v>
      </c>
      <c r="I185" s="6">
        <v>12</v>
      </c>
      <c r="J185" s="10">
        <v>52</v>
      </c>
      <c r="K185" s="31">
        <v>0</v>
      </c>
      <c r="L185" s="31">
        <v>0</v>
      </c>
      <c r="M185" s="31">
        <v>0</v>
      </c>
      <c r="N185" s="31">
        <v>1.1</v>
      </c>
      <c r="O185" s="31">
        <v>0.2</v>
      </c>
      <c r="P185" s="27"/>
    </row>
    <row r="186" spans="1:16" ht="15.75" thickBot="1">
      <c r="A186" s="29"/>
      <c r="B186" s="29"/>
      <c r="C186" s="19"/>
      <c r="D186" s="6"/>
      <c r="E186" s="7">
        <f>SUM(E183:E185)</f>
        <v>22.5</v>
      </c>
      <c r="F186" s="6">
        <v>19.3</v>
      </c>
      <c r="G186" s="6">
        <f aca="true" t="shared" si="29" ref="G186:O186">SUM(G183:G185)</f>
        <v>0</v>
      </c>
      <c r="H186" s="6">
        <f t="shared" si="29"/>
        <v>9.55</v>
      </c>
      <c r="I186" s="6">
        <f t="shared" si="29"/>
        <v>40.43</v>
      </c>
      <c r="J186" s="38">
        <f t="shared" si="29"/>
        <v>383.46000000000004</v>
      </c>
      <c r="K186" s="38">
        <f t="shared" si="29"/>
        <v>0.06999999999999999</v>
      </c>
      <c r="L186" s="38">
        <f t="shared" si="29"/>
        <v>0.034</v>
      </c>
      <c r="M186" s="38">
        <f t="shared" si="29"/>
        <v>1</v>
      </c>
      <c r="N186" s="38">
        <f t="shared" si="29"/>
        <v>161.7</v>
      </c>
      <c r="O186" s="22">
        <f t="shared" si="29"/>
        <v>1.12</v>
      </c>
      <c r="P186" s="27"/>
    </row>
    <row r="187" spans="1:16" ht="15.75" thickBot="1">
      <c r="A187" s="29"/>
      <c r="B187" s="29"/>
      <c r="C187" s="19"/>
      <c r="D187" s="6"/>
      <c r="E187" s="6"/>
      <c r="F187" s="6"/>
      <c r="G187" s="6"/>
      <c r="H187" s="6"/>
      <c r="I187" s="6"/>
      <c r="J187" s="12"/>
      <c r="K187" s="33"/>
      <c r="L187" s="33"/>
      <c r="M187" s="33"/>
      <c r="N187" s="33"/>
      <c r="O187" s="33"/>
      <c r="P187" s="27"/>
    </row>
    <row r="188" spans="1:16" ht="15.75" thickBot="1">
      <c r="A188" s="29"/>
      <c r="B188" s="29"/>
      <c r="C188" s="19" t="s">
        <v>10</v>
      </c>
      <c r="D188" s="6"/>
      <c r="E188" s="16">
        <f>E186+E180+E166+E172</f>
        <v>92.57</v>
      </c>
      <c r="F188" s="6">
        <f aca="true" t="shared" si="30" ref="F188:O188">F186+F180+F166</f>
        <v>62.68999999999999</v>
      </c>
      <c r="G188" s="6">
        <f t="shared" si="30"/>
        <v>2.4</v>
      </c>
      <c r="H188" s="6">
        <f t="shared" si="30"/>
        <v>58.599999999999994</v>
      </c>
      <c r="I188" s="6">
        <f t="shared" si="30"/>
        <v>265.3</v>
      </c>
      <c r="J188" s="38">
        <f t="shared" si="30"/>
        <v>1487.01</v>
      </c>
      <c r="K188" s="38">
        <f t="shared" si="30"/>
        <v>0.49</v>
      </c>
      <c r="L188" s="38">
        <f t="shared" si="30"/>
        <v>0.264</v>
      </c>
      <c r="M188" s="38">
        <f t="shared" si="30"/>
        <v>13.5</v>
      </c>
      <c r="N188" s="38">
        <f t="shared" si="30"/>
        <v>493.88</v>
      </c>
      <c r="O188" s="22">
        <f t="shared" si="30"/>
        <v>13.649999999999999</v>
      </c>
      <c r="P188" s="27"/>
    </row>
    <row r="189" spans="1:16" ht="24.75" thickBot="1">
      <c r="A189" s="29"/>
      <c r="B189" s="30"/>
      <c r="C189" s="19" t="s">
        <v>11</v>
      </c>
      <c r="D189" s="6"/>
      <c r="E189" s="6"/>
      <c r="F189" s="35">
        <f>F188*4/I188</f>
        <v>0.9451941198643043</v>
      </c>
      <c r="G189" s="35"/>
      <c r="H189" s="35">
        <f>H188*4/I188</f>
        <v>0.8835280814172634</v>
      </c>
      <c r="I189" s="35">
        <v>4</v>
      </c>
      <c r="J189" s="10"/>
      <c r="K189" s="33"/>
      <c r="L189" s="33"/>
      <c r="M189" s="33"/>
      <c r="N189" s="33"/>
      <c r="O189" s="33"/>
      <c r="P189" s="27"/>
    </row>
    <row r="190" spans="1:16" ht="15.75" thickBot="1">
      <c r="A190" s="56" t="s">
        <v>26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8"/>
      <c r="P190" s="27"/>
    </row>
    <row r="191" spans="1:16" ht="15.75" thickBot="1">
      <c r="A191" s="56" t="s">
        <v>4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8"/>
      <c r="P191" s="27"/>
    </row>
    <row r="192" spans="1:16" ht="48.75" thickBot="1">
      <c r="A192" s="42" t="s">
        <v>34</v>
      </c>
      <c r="B192" s="42" t="s">
        <v>133</v>
      </c>
      <c r="C192" s="19" t="s">
        <v>134</v>
      </c>
      <c r="D192" s="6" t="s">
        <v>127</v>
      </c>
      <c r="E192" s="6">
        <v>5.79</v>
      </c>
      <c r="F192" s="6">
        <v>7.47</v>
      </c>
      <c r="G192" s="6">
        <v>0</v>
      </c>
      <c r="H192" s="6">
        <v>9.2</v>
      </c>
      <c r="I192" s="6">
        <v>32.53</v>
      </c>
      <c r="J192" s="10">
        <v>244</v>
      </c>
      <c r="K192" s="31">
        <v>0.16</v>
      </c>
      <c r="L192" s="31">
        <v>0.1</v>
      </c>
      <c r="M192" s="31">
        <v>1.33</v>
      </c>
      <c r="N192" s="31">
        <v>146.67</v>
      </c>
      <c r="O192" s="31">
        <v>2.67</v>
      </c>
      <c r="P192" s="27"/>
    </row>
    <row r="193" spans="1:16" ht="15.75" thickBot="1">
      <c r="A193" s="29" t="s">
        <v>34</v>
      </c>
      <c r="B193" s="29">
        <v>430</v>
      </c>
      <c r="C193" s="19" t="s">
        <v>8</v>
      </c>
      <c r="D193" s="6">
        <v>150</v>
      </c>
      <c r="E193" s="6">
        <v>0.63</v>
      </c>
      <c r="F193" s="6">
        <v>0.1</v>
      </c>
      <c r="G193" s="6">
        <v>0</v>
      </c>
      <c r="H193" s="6">
        <v>0</v>
      </c>
      <c r="I193" s="6">
        <v>9.7</v>
      </c>
      <c r="J193" s="10">
        <v>37</v>
      </c>
      <c r="K193" s="31">
        <v>0</v>
      </c>
      <c r="L193" s="31">
        <v>0</v>
      </c>
      <c r="M193" s="31">
        <v>0</v>
      </c>
      <c r="N193" s="31">
        <v>5</v>
      </c>
      <c r="O193" s="31">
        <v>1</v>
      </c>
      <c r="P193" s="27"/>
    </row>
    <row r="194" spans="1:16" ht="24.75" thickBot="1">
      <c r="A194" s="47" t="s">
        <v>35</v>
      </c>
      <c r="B194" s="47" t="s">
        <v>35</v>
      </c>
      <c r="C194" s="19" t="s">
        <v>5</v>
      </c>
      <c r="D194" s="6">
        <v>30</v>
      </c>
      <c r="E194" s="6">
        <v>1.65</v>
      </c>
      <c r="F194" s="6">
        <v>2.63</v>
      </c>
      <c r="G194" s="6">
        <v>0</v>
      </c>
      <c r="H194" s="6">
        <v>1.3</v>
      </c>
      <c r="I194" s="6">
        <v>17.99</v>
      </c>
      <c r="J194" s="10">
        <v>91.7</v>
      </c>
      <c r="K194" s="31">
        <v>0.04</v>
      </c>
      <c r="L194" s="31">
        <v>0.01</v>
      </c>
      <c r="M194" s="31">
        <v>0</v>
      </c>
      <c r="N194" s="31">
        <v>7.6</v>
      </c>
      <c r="O194" s="31">
        <v>0.48</v>
      </c>
      <c r="P194" s="27"/>
    </row>
    <row r="195" spans="1:16" ht="15.75" thickBot="1">
      <c r="A195" s="29"/>
      <c r="B195" s="29"/>
      <c r="C195" s="19"/>
      <c r="D195" s="6"/>
      <c r="E195" s="7">
        <f aca="true" t="shared" si="31" ref="E195:O195">SUM(E192:E194)</f>
        <v>8.07</v>
      </c>
      <c r="F195" s="6">
        <f t="shared" si="31"/>
        <v>10.2</v>
      </c>
      <c r="G195" s="6">
        <f t="shared" si="31"/>
        <v>0</v>
      </c>
      <c r="H195" s="6">
        <f t="shared" si="31"/>
        <v>10.5</v>
      </c>
      <c r="I195" s="6">
        <f t="shared" si="31"/>
        <v>60.22</v>
      </c>
      <c r="J195" s="38">
        <f t="shared" si="31"/>
        <v>372.7</v>
      </c>
      <c r="K195" s="38">
        <f t="shared" si="31"/>
        <v>0.2</v>
      </c>
      <c r="L195" s="38">
        <f t="shared" si="31"/>
        <v>0.11</v>
      </c>
      <c r="M195" s="38">
        <f t="shared" si="31"/>
        <v>1.33</v>
      </c>
      <c r="N195" s="38">
        <f t="shared" si="31"/>
        <v>159.26999999999998</v>
      </c>
      <c r="O195" s="22">
        <f t="shared" si="31"/>
        <v>4.15</v>
      </c>
      <c r="P195" s="27"/>
    </row>
    <row r="196" spans="1:16" ht="15.75" thickBot="1">
      <c r="A196" s="29"/>
      <c r="B196" s="29"/>
      <c r="C196" s="19"/>
      <c r="D196" s="6"/>
      <c r="E196" s="6"/>
      <c r="F196" s="7"/>
      <c r="G196" s="7"/>
      <c r="H196" s="7"/>
      <c r="I196" s="7"/>
      <c r="J196" s="12"/>
      <c r="K196" s="33"/>
      <c r="L196" s="33"/>
      <c r="M196" s="33"/>
      <c r="N196" s="33"/>
      <c r="O196" s="33"/>
      <c r="P196" s="27"/>
    </row>
    <row r="197" spans="1:16" ht="15.75" thickBot="1">
      <c r="A197" s="56" t="s">
        <v>118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8"/>
      <c r="P197" s="27"/>
    </row>
    <row r="198" spans="1:16" ht="15.75" thickBot="1">
      <c r="A198" s="29" t="s">
        <v>35</v>
      </c>
      <c r="B198" s="32" t="s">
        <v>35</v>
      </c>
      <c r="C198" s="19" t="s">
        <v>18</v>
      </c>
      <c r="D198" s="6">
        <v>85</v>
      </c>
      <c r="E198" s="6">
        <v>5.68</v>
      </c>
      <c r="F198" s="6">
        <v>0.4</v>
      </c>
      <c r="G198" s="6">
        <v>0</v>
      </c>
      <c r="H198" s="6">
        <v>0.3</v>
      </c>
      <c r="I198" s="6">
        <v>10.3</v>
      </c>
      <c r="J198" s="14">
        <v>47</v>
      </c>
      <c r="K198" s="31">
        <v>0.04</v>
      </c>
      <c r="L198" s="31">
        <v>0.04</v>
      </c>
      <c r="M198" s="31">
        <v>6</v>
      </c>
      <c r="N198" s="31">
        <v>14.4</v>
      </c>
      <c r="O198" s="31">
        <v>2.76</v>
      </c>
      <c r="P198" s="27"/>
    </row>
    <row r="199" spans="1:16" ht="15.75" thickBot="1">
      <c r="A199" s="29"/>
      <c r="B199" s="29"/>
      <c r="C199" s="17"/>
      <c r="D199" s="14"/>
      <c r="E199" s="14"/>
      <c r="F199" s="14"/>
      <c r="G199" s="14"/>
      <c r="H199" s="14"/>
      <c r="I199" s="14"/>
      <c r="J199" s="23"/>
      <c r="K199" s="33"/>
      <c r="L199" s="33"/>
      <c r="M199" s="33"/>
      <c r="N199" s="33"/>
      <c r="O199" s="33"/>
      <c r="P199" s="27"/>
    </row>
    <row r="200" spans="1:16" ht="15.75" thickBot="1">
      <c r="A200" s="29"/>
      <c r="B200" s="29"/>
      <c r="C200" s="17"/>
      <c r="D200" s="14"/>
      <c r="E200" s="14"/>
      <c r="F200" s="14"/>
      <c r="G200" s="14"/>
      <c r="H200" s="14"/>
      <c r="I200" s="14"/>
      <c r="J200" s="23"/>
      <c r="K200" s="33"/>
      <c r="L200" s="33"/>
      <c r="M200" s="33"/>
      <c r="N200" s="33"/>
      <c r="O200" s="33"/>
      <c r="P200" s="27"/>
    </row>
    <row r="201" spans="1:16" ht="15.75" thickBot="1">
      <c r="A201" s="29"/>
      <c r="B201" s="29"/>
      <c r="C201" s="17"/>
      <c r="D201" s="14"/>
      <c r="E201" s="16">
        <f aca="true" t="shared" si="32" ref="E201:O201">SUM(E198:E200)</f>
        <v>5.68</v>
      </c>
      <c r="F201" s="16">
        <f t="shared" si="32"/>
        <v>0.4</v>
      </c>
      <c r="G201" s="16">
        <f t="shared" si="32"/>
        <v>0</v>
      </c>
      <c r="H201" s="16">
        <f t="shared" si="32"/>
        <v>0.3</v>
      </c>
      <c r="I201" s="16">
        <f t="shared" si="32"/>
        <v>10.3</v>
      </c>
      <c r="J201" s="16">
        <f t="shared" si="32"/>
        <v>47</v>
      </c>
      <c r="K201" s="16">
        <f t="shared" si="32"/>
        <v>0.04</v>
      </c>
      <c r="L201" s="16">
        <f t="shared" si="32"/>
        <v>0.04</v>
      </c>
      <c r="M201" s="16">
        <f t="shared" si="32"/>
        <v>6</v>
      </c>
      <c r="N201" s="16">
        <f t="shared" si="32"/>
        <v>14.4</v>
      </c>
      <c r="O201" s="16">
        <f t="shared" si="32"/>
        <v>2.76</v>
      </c>
      <c r="P201" s="27"/>
    </row>
    <row r="202" spans="1:16" ht="15.75" thickBot="1">
      <c r="A202" s="56" t="s">
        <v>6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8"/>
      <c r="P202" s="27"/>
    </row>
    <row r="203" spans="1:16" ht="36.75" thickBot="1">
      <c r="A203" s="29" t="s">
        <v>34</v>
      </c>
      <c r="B203" s="29">
        <v>76</v>
      </c>
      <c r="C203" s="19" t="s">
        <v>128</v>
      </c>
      <c r="D203" s="6" t="s">
        <v>80</v>
      </c>
      <c r="E203" s="6">
        <v>4.5</v>
      </c>
      <c r="F203" s="6">
        <v>3.2</v>
      </c>
      <c r="G203" s="6">
        <v>0.018</v>
      </c>
      <c r="H203" s="6">
        <v>5.6</v>
      </c>
      <c r="I203" s="6">
        <v>12.1</v>
      </c>
      <c r="J203" s="10">
        <v>112</v>
      </c>
      <c r="K203" s="31">
        <v>0.05</v>
      </c>
      <c r="L203" s="31">
        <v>0.04</v>
      </c>
      <c r="M203" s="31">
        <v>11</v>
      </c>
      <c r="N203" s="31">
        <v>52</v>
      </c>
      <c r="O203" s="31">
        <v>1.3</v>
      </c>
      <c r="P203" s="27"/>
    </row>
    <row r="204" spans="1:16" ht="24.75" thickBot="1">
      <c r="A204" s="29" t="s">
        <v>34</v>
      </c>
      <c r="B204" s="32">
        <v>283</v>
      </c>
      <c r="C204" s="19" t="s">
        <v>53</v>
      </c>
      <c r="D204" s="6" t="s">
        <v>115</v>
      </c>
      <c r="E204" s="6">
        <v>13.01</v>
      </c>
      <c r="F204" s="6">
        <v>7.4</v>
      </c>
      <c r="G204" s="6">
        <v>0</v>
      </c>
      <c r="H204" s="6">
        <v>8.63</v>
      </c>
      <c r="I204" s="6">
        <v>5.5</v>
      </c>
      <c r="J204" s="14">
        <v>130</v>
      </c>
      <c r="K204" s="31">
        <v>0.05</v>
      </c>
      <c r="L204" s="31">
        <v>0.03</v>
      </c>
      <c r="M204" s="31">
        <v>1.33</v>
      </c>
      <c r="N204" s="31">
        <v>10.67</v>
      </c>
      <c r="O204" s="31">
        <v>1.33</v>
      </c>
      <c r="P204" s="27"/>
    </row>
    <row r="205" spans="1:16" ht="15.75" thickBot="1">
      <c r="A205" s="29" t="s">
        <v>34</v>
      </c>
      <c r="B205" s="29">
        <v>340</v>
      </c>
      <c r="C205" s="19" t="s">
        <v>43</v>
      </c>
      <c r="D205" s="6">
        <v>150</v>
      </c>
      <c r="E205" s="6">
        <v>6.11</v>
      </c>
      <c r="F205" s="6">
        <v>2.1</v>
      </c>
      <c r="G205" s="6">
        <v>0</v>
      </c>
      <c r="H205" s="6">
        <v>5.85</v>
      </c>
      <c r="I205" s="6">
        <v>13.35</v>
      </c>
      <c r="J205" s="10">
        <v>117</v>
      </c>
      <c r="K205" s="31">
        <v>0.08</v>
      </c>
      <c r="L205" s="31">
        <v>0.05</v>
      </c>
      <c r="M205" s="31">
        <v>4</v>
      </c>
      <c r="N205" s="31">
        <v>48</v>
      </c>
      <c r="O205" s="31">
        <v>1.1</v>
      </c>
      <c r="P205" s="27"/>
    </row>
    <row r="206" spans="1:16" ht="24.75" thickBot="1">
      <c r="A206" s="29" t="s">
        <v>34</v>
      </c>
      <c r="B206" s="29">
        <v>401</v>
      </c>
      <c r="C206" s="19" t="s">
        <v>13</v>
      </c>
      <c r="D206" s="6">
        <v>160</v>
      </c>
      <c r="E206" s="6">
        <v>2.51</v>
      </c>
      <c r="F206" s="6">
        <v>0.42</v>
      </c>
      <c r="G206" s="6">
        <v>0</v>
      </c>
      <c r="H206" s="6">
        <v>0.09</v>
      </c>
      <c r="I206" s="6">
        <v>22.5</v>
      </c>
      <c r="J206" s="10">
        <v>92.8</v>
      </c>
      <c r="K206" s="31">
        <v>0.02</v>
      </c>
      <c r="L206" s="31">
        <v>0.01</v>
      </c>
      <c r="M206" s="31">
        <v>0</v>
      </c>
      <c r="N206" s="31">
        <v>12.8</v>
      </c>
      <c r="O206" s="31">
        <v>0.48</v>
      </c>
      <c r="P206" s="27"/>
    </row>
    <row r="207" spans="1:16" ht="24.75" thickBot="1">
      <c r="A207" s="47" t="s">
        <v>35</v>
      </c>
      <c r="B207" s="47" t="s">
        <v>35</v>
      </c>
      <c r="C207" s="19" t="s">
        <v>5</v>
      </c>
      <c r="D207" s="6">
        <v>35</v>
      </c>
      <c r="E207" s="6">
        <v>1.92</v>
      </c>
      <c r="F207" s="6">
        <v>2.63</v>
      </c>
      <c r="G207" s="6">
        <v>0</v>
      </c>
      <c r="H207" s="6">
        <v>1.3</v>
      </c>
      <c r="I207" s="6">
        <v>17.99</v>
      </c>
      <c r="J207" s="10">
        <v>91.7</v>
      </c>
      <c r="K207" s="31">
        <v>0.04</v>
      </c>
      <c r="L207" s="31">
        <v>0.01</v>
      </c>
      <c r="M207" s="31">
        <v>0</v>
      </c>
      <c r="N207" s="31">
        <v>7.6</v>
      </c>
      <c r="O207" s="31">
        <v>0.48</v>
      </c>
      <c r="P207" s="27"/>
    </row>
    <row r="208" spans="1:16" ht="24.75" thickBot="1">
      <c r="A208" s="29" t="s">
        <v>35</v>
      </c>
      <c r="B208" s="29" t="s">
        <v>35</v>
      </c>
      <c r="C208" s="19" t="s">
        <v>111</v>
      </c>
      <c r="D208" s="6">
        <v>35</v>
      </c>
      <c r="E208" s="6">
        <v>1.23</v>
      </c>
      <c r="F208" s="6">
        <v>1.93</v>
      </c>
      <c r="G208" s="6">
        <v>0</v>
      </c>
      <c r="H208" s="6">
        <v>0.35</v>
      </c>
      <c r="I208" s="6">
        <v>9.74</v>
      </c>
      <c r="J208" s="10">
        <v>50.75</v>
      </c>
      <c r="K208" s="31">
        <v>0.06</v>
      </c>
      <c r="L208" s="31">
        <v>0.03</v>
      </c>
      <c r="M208" s="31">
        <v>0</v>
      </c>
      <c r="N208" s="31">
        <v>10.15</v>
      </c>
      <c r="O208" s="31">
        <v>1.26</v>
      </c>
      <c r="P208" s="27"/>
    </row>
    <row r="209" spans="1:16" ht="15.75" thickBot="1">
      <c r="A209" s="29"/>
      <c r="B209" s="29"/>
      <c r="C209" s="19"/>
      <c r="D209" s="6"/>
      <c r="E209" s="7">
        <f aca="true" t="shared" si="33" ref="E209:O209">SUM(E203:E208)</f>
        <v>29.279999999999998</v>
      </c>
      <c r="F209" s="6">
        <f t="shared" si="33"/>
        <v>17.68</v>
      </c>
      <c r="G209" s="6">
        <f t="shared" si="33"/>
        <v>0.018</v>
      </c>
      <c r="H209" s="6">
        <f t="shared" si="33"/>
        <v>21.82</v>
      </c>
      <c r="I209" s="6">
        <f t="shared" si="33"/>
        <v>81.17999999999999</v>
      </c>
      <c r="J209" s="38">
        <f t="shared" si="33"/>
        <v>594.25</v>
      </c>
      <c r="K209" s="38">
        <f t="shared" si="33"/>
        <v>0.3</v>
      </c>
      <c r="L209" s="38">
        <f t="shared" si="33"/>
        <v>0.17</v>
      </c>
      <c r="M209" s="38">
        <f t="shared" si="33"/>
        <v>16.33</v>
      </c>
      <c r="N209" s="38">
        <f t="shared" si="33"/>
        <v>141.22</v>
      </c>
      <c r="O209" s="22">
        <f t="shared" si="33"/>
        <v>5.949999999999999</v>
      </c>
      <c r="P209" s="27"/>
    </row>
    <row r="210" spans="1:16" ht="15.75" thickBot="1">
      <c r="A210" s="29"/>
      <c r="B210" s="29"/>
      <c r="C210" s="19"/>
      <c r="D210" s="6"/>
      <c r="E210" s="6"/>
      <c r="F210" s="6"/>
      <c r="G210" s="6"/>
      <c r="H210" s="6"/>
      <c r="I210" s="6"/>
      <c r="J210" s="12"/>
      <c r="K210" s="33"/>
      <c r="L210" s="33"/>
      <c r="M210" s="33"/>
      <c r="N210" s="33"/>
      <c r="O210" s="33"/>
      <c r="P210" s="27"/>
    </row>
    <row r="211" spans="1:16" ht="15.75" thickBot="1">
      <c r="A211" s="56" t="s">
        <v>7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8"/>
      <c r="P211" s="27"/>
    </row>
    <row r="212" spans="1:16" ht="18" customHeight="1" thickBot="1">
      <c r="A212" s="29" t="s">
        <v>34</v>
      </c>
      <c r="B212" s="29">
        <v>211</v>
      </c>
      <c r="C212" s="19" t="s">
        <v>125</v>
      </c>
      <c r="D212" s="6">
        <v>170</v>
      </c>
      <c r="E212" s="6">
        <v>8.16</v>
      </c>
      <c r="F212" s="6">
        <v>8.52</v>
      </c>
      <c r="G212" s="6"/>
      <c r="H212" s="6">
        <v>14.16</v>
      </c>
      <c r="I212" s="6">
        <v>32.52</v>
      </c>
      <c r="J212" s="10">
        <v>292.8</v>
      </c>
      <c r="K212" s="31">
        <v>0.07</v>
      </c>
      <c r="L212" s="31">
        <v>0.03</v>
      </c>
      <c r="M212" s="31">
        <v>0</v>
      </c>
      <c r="N212" s="31">
        <v>120.3</v>
      </c>
      <c r="O212" s="31">
        <v>1.05</v>
      </c>
      <c r="P212" s="27"/>
    </row>
    <row r="213" spans="1:16" ht="24.75" thickBot="1">
      <c r="A213" s="29" t="s">
        <v>34</v>
      </c>
      <c r="B213" s="29">
        <v>435</v>
      </c>
      <c r="C213" s="19" t="s">
        <v>75</v>
      </c>
      <c r="D213" s="6" t="s">
        <v>126</v>
      </c>
      <c r="E213" s="6">
        <v>8.3</v>
      </c>
      <c r="F213" s="6">
        <v>5.4</v>
      </c>
      <c r="G213" s="6">
        <v>0</v>
      </c>
      <c r="H213" s="6">
        <v>0.18</v>
      </c>
      <c r="I213" s="6">
        <v>7.2</v>
      </c>
      <c r="J213" s="10">
        <v>55.8</v>
      </c>
      <c r="K213" s="31">
        <v>0.08</v>
      </c>
      <c r="L213" s="31">
        <v>0.05</v>
      </c>
      <c r="M213" s="31">
        <v>2</v>
      </c>
      <c r="N213" s="31">
        <v>252</v>
      </c>
      <c r="O213" s="31">
        <v>0</v>
      </c>
      <c r="P213" s="27"/>
    </row>
    <row r="214" spans="1:16" ht="15.75" thickBot="1">
      <c r="A214" s="29"/>
      <c r="B214" s="30"/>
      <c r="C214" s="19"/>
      <c r="D214" s="6"/>
      <c r="E214" s="7">
        <f aca="true" t="shared" si="34" ref="E214:O214">SUM(E212:E213)</f>
        <v>16.46</v>
      </c>
      <c r="F214" s="6">
        <f t="shared" si="34"/>
        <v>13.92</v>
      </c>
      <c r="G214" s="6">
        <f t="shared" si="34"/>
        <v>0</v>
      </c>
      <c r="H214" s="6">
        <f t="shared" si="34"/>
        <v>14.34</v>
      </c>
      <c r="I214" s="6">
        <f t="shared" si="34"/>
        <v>39.720000000000006</v>
      </c>
      <c r="J214" s="38">
        <f t="shared" si="34"/>
        <v>348.6</v>
      </c>
      <c r="K214" s="38">
        <f t="shared" si="34"/>
        <v>0.15000000000000002</v>
      </c>
      <c r="L214" s="38">
        <f t="shared" si="34"/>
        <v>0.08</v>
      </c>
      <c r="M214" s="38">
        <f t="shared" si="34"/>
        <v>2</v>
      </c>
      <c r="N214" s="38">
        <f t="shared" si="34"/>
        <v>372.3</v>
      </c>
      <c r="O214" s="22">
        <f t="shared" si="34"/>
        <v>1.05</v>
      </c>
      <c r="P214" s="27"/>
    </row>
    <row r="215" spans="1:16" ht="15.75" thickBot="1">
      <c r="A215" s="29"/>
      <c r="B215" s="29"/>
      <c r="C215" s="19"/>
      <c r="D215" s="6"/>
      <c r="E215" s="6"/>
      <c r="F215" s="6"/>
      <c r="G215" s="6"/>
      <c r="H215" s="6"/>
      <c r="I215" s="6"/>
      <c r="J215" s="12"/>
      <c r="K215" s="33"/>
      <c r="L215" s="33"/>
      <c r="M215" s="33"/>
      <c r="N215" s="33"/>
      <c r="O215" s="33"/>
      <c r="P215" s="27"/>
    </row>
    <row r="216" spans="1:16" ht="15.75" thickBot="1">
      <c r="A216" s="29"/>
      <c r="B216" s="29"/>
      <c r="C216" s="19" t="s">
        <v>10</v>
      </c>
      <c r="D216" s="6"/>
      <c r="E216" s="16">
        <f>E195+E209+E214+E201</f>
        <v>59.489999999999995</v>
      </c>
      <c r="F216" s="6">
        <f aca="true" t="shared" si="35" ref="F216:O216">F214+F209+F195</f>
        <v>41.8</v>
      </c>
      <c r="G216" s="6">
        <f t="shared" si="35"/>
        <v>0.018</v>
      </c>
      <c r="H216" s="6">
        <f t="shared" si="35"/>
        <v>46.66</v>
      </c>
      <c r="I216" s="6">
        <f t="shared" si="35"/>
        <v>181.12</v>
      </c>
      <c r="J216" s="38">
        <f t="shared" si="35"/>
        <v>1315.55</v>
      </c>
      <c r="K216" s="38">
        <f t="shared" si="35"/>
        <v>0.65</v>
      </c>
      <c r="L216" s="38">
        <f t="shared" si="35"/>
        <v>0.36</v>
      </c>
      <c r="M216" s="38">
        <f t="shared" si="35"/>
        <v>19.659999999999997</v>
      </c>
      <c r="N216" s="38">
        <f t="shared" si="35"/>
        <v>672.79</v>
      </c>
      <c r="O216" s="22">
        <f t="shared" si="35"/>
        <v>11.149999999999999</v>
      </c>
      <c r="P216" s="27"/>
    </row>
    <row r="217" spans="1:16" ht="24.75" thickBot="1">
      <c r="A217" s="34"/>
      <c r="B217" s="29"/>
      <c r="C217" s="19" t="s">
        <v>11</v>
      </c>
      <c r="D217" s="6"/>
      <c r="E217" s="6"/>
      <c r="F217" s="35">
        <f>F216*4/I216</f>
        <v>0.9231448763250882</v>
      </c>
      <c r="G217" s="35"/>
      <c r="H217" s="35">
        <f>H216*4/I216</f>
        <v>1.0304770318021201</v>
      </c>
      <c r="I217" s="35">
        <v>4</v>
      </c>
      <c r="J217" s="10"/>
      <c r="K217" s="33"/>
      <c r="L217" s="33"/>
      <c r="M217" s="33"/>
      <c r="N217" s="33"/>
      <c r="O217" s="33"/>
      <c r="P217" s="27"/>
    </row>
    <row r="218" spans="1:16" ht="15.75" thickBot="1">
      <c r="A218" s="56" t="s">
        <v>27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8"/>
      <c r="P218" s="27"/>
    </row>
    <row r="219" spans="1:16" ht="15.75" thickBot="1">
      <c r="A219" s="56" t="s">
        <v>4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8"/>
      <c r="P219" s="27"/>
    </row>
    <row r="220" spans="1:16" ht="24.75" thickBot="1">
      <c r="A220" s="29" t="s">
        <v>34</v>
      </c>
      <c r="B220" s="29">
        <v>239</v>
      </c>
      <c r="C220" s="19" t="s">
        <v>46</v>
      </c>
      <c r="D220" s="6">
        <v>70</v>
      </c>
      <c r="E220" s="6">
        <v>8.49</v>
      </c>
      <c r="F220" s="6">
        <v>9.1</v>
      </c>
      <c r="G220" s="6">
        <v>0</v>
      </c>
      <c r="H220" s="6">
        <v>8.82</v>
      </c>
      <c r="I220" s="6">
        <v>10.5</v>
      </c>
      <c r="J220" s="10">
        <v>158.2</v>
      </c>
      <c r="K220" s="31">
        <v>0.07</v>
      </c>
      <c r="L220" s="31">
        <v>0.03</v>
      </c>
      <c r="M220" s="31">
        <v>0</v>
      </c>
      <c r="N220" s="31">
        <v>36.4</v>
      </c>
      <c r="O220" s="31">
        <v>1.12</v>
      </c>
      <c r="P220" s="27"/>
    </row>
    <row r="221" spans="1:16" ht="15.75" thickBot="1">
      <c r="A221" s="29" t="s">
        <v>34</v>
      </c>
      <c r="B221" s="29">
        <v>335</v>
      </c>
      <c r="C221" s="19" t="s">
        <v>38</v>
      </c>
      <c r="D221" s="6">
        <v>120</v>
      </c>
      <c r="E221" s="6">
        <v>3.73</v>
      </c>
      <c r="F221" s="6">
        <v>2.49</v>
      </c>
      <c r="G221" s="6">
        <v>0</v>
      </c>
      <c r="H221" s="6">
        <v>4.32</v>
      </c>
      <c r="I221" s="6">
        <v>16.3</v>
      </c>
      <c r="J221" s="10">
        <v>112.8</v>
      </c>
      <c r="K221" s="31">
        <v>0.11</v>
      </c>
      <c r="L221" s="31">
        <v>0.06</v>
      </c>
      <c r="M221" s="31">
        <v>4</v>
      </c>
      <c r="N221" s="31">
        <v>37.6</v>
      </c>
      <c r="O221" s="31">
        <v>0.88</v>
      </c>
      <c r="P221" s="27"/>
    </row>
    <row r="222" spans="1:16" ht="15.75" thickBot="1">
      <c r="A222" s="29" t="s">
        <v>34</v>
      </c>
      <c r="B222" s="29">
        <v>430</v>
      </c>
      <c r="C222" s="19" t="s">
        <v>8</v>
      </c>
      <c r="D222" s="6">
        <v>150</v>
      </c>
      <c r="E222" s="6">
        <v>0.63</v>
      </c>
      <c r="F222" s="6">
        <v>0.1</v>
      </c>
      <c r="G222" s="6">
        <v>0</v>
      </c>
      <c r="H222" s="6">
        <v>0</v>
      </c>
      <c r="I222" s="6">
        <v>9.7</v>
      </c>
      <c r="J222" s="10">
        <v>37</v>
      </c>
      <c r="K222" s="31">
        <v>0</v>
      </c>
      <c r="L222" s="31">
        <v>0</v>
      </c>
      <c r="M222" s="31">
        <v>0</v>
      </c>
      <c r="N222" s="31">
        <v>5</v>
      </c>
      <c r="O222" s="31">
        <v>1</v>
      </c>
      <c r="P222" s="27"/>
    </row>
    <row r="223" spans="1:16" ht="24.75" thickBot="1">
      <c r="A223" s="47" t="s">
        <v>35</v>
      </c>
      <c r="B223" s="47" t="s">
        <v>35</v>
      </c>
      <c r="C223" s="19" t="s">
        <v>5</v>
      </c>
      <c r="D223" s="6">
        <v>30</v>
      </c>
      <c r="E223" s="6">
        <v>1.65</v>
      </c>
      <c r="F223" s="6">
        <v>2.63</v>
      </c>
      <c r="G223" s="6">
        <v>0</v>
      </c>
      <c r="H223" s="6">
        <v>1.3</v>
      </c>
      <c r="I223" s="6">
        <v>17.99</v>
      </c>
      <c r="J223" s="10">
        <v>91.7</v>
      </c>
      <c r="K223" s="31">
        <v>0.04</v>
      </c>
      <c r="L223" s="31">
        <v>0.01</v>
      </c>
      <c r="M223" s="31">
        <v>0</v>
      </c>
      <c r="N223" s="31">
        <v>7.6</v>
      </c>
      <c r="O223" s="31">
        <v>0.48</v>
      </c>
      <c r="P223" s="27"/>
    </row>
    <row r="224" spans="1:16" ht="15.75" thickBot="1">
      <c r="A224" s="29"/>
      <c r="B224" s="29"/>
      <c r="C224" s="19"/>
      <c r="D224" s="6"/>
      <c r="E224" s="7">
        <f aca="true" t="shared" si="36" ref="E224:J224">SUM(E220:E223)</f>
        <v>14.500000000000002</v>
      </c>
      <c r="F224" s="6">
        <f t="shared" si="36"/>
        <v>14.32</v>
      </c>
      <c r="G224" s="6">
        <f t="shared" si="36"/>
        <v>0</v>
      </c>
      <c r="H224" s="6">
        <f t="shared" si="36"/>
        <v>14.440000000000001</v>
      </c>
      <c r="I224" s="6">
        <f t="shared" si="36"/>
        <v>54.489999999999995</v>
      </c>
      <c r="J224" s="38">
        <f t="shared" si="36"/>
        <v>399.7</v>
      </c>
      <c r="K224" s="38">
        <f>SUM(K220:K223)</f>
        <v>0.22</v>
      </c>
      <c r="L224" s="38">
        <f>SUM(L220:L223)</f>
        <v>0.09999999999999999</v>
      </c>
      <c r="M224" s="38">
        <f>SUM(M220:M223)</f>
        <v>4</v>
      </c>
      <c r="N224" s="38">
        <f>SUM(N220:N223)</f>
        <v>86.6</v>
      </c>
      <c r="O224" s="22">
        <f>SUM(O220:O223)</f>
        <v>3.48</v>
      </c>
      <c r="P224" s="27"/>
    </row>
    <row r="225" spans="1:16" ht="15.75" thickBot="1">
      <c r="A225" s="34"/>
      <c r="B225" s="29"/>
      <c r="C225" s="19"/>
      <c r="D225" s="6"/>
      <c r="E225" s="6"/>
      <c r="F225" s="6"/>
      <c r="G225" s="6"/>
      <c r="H225" s="6"/>
      <c r="I225" s="6"/>
      <c r="J225" s="49"/>
      <c r="K225" s="33"/>
      <c r="L225" s="33"/>
      <c r="M225" s="33"/>
      <c r="N225" s="33"/>
      <c r="O225" s="33"/>
      <c r="P225" s="27"/>
    </row>
    <row r="226" spans="1:16" ht="15.75" thickBot="1">
      <c r="A226" s="56" t="s">
        <v>118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8"/>
      <c r="P226" s="27"/>
    </row>
    <row r="227" spans="1:16" ht="15.75" thickBot="1">
      <c r="A227" s="29" t="s">
        <v>35</v>
      </c>
      <c r="B227" s="32" t="s">
        <v>35</v>
      </c>
      <c r="C227" s="19" t="s">
        <v>119</v>
      </c>
      <c r="D227" s="6">
        <v>85</v>
      </c>
      <c r="E227" s="6">
        <v>4.86</v>
      </c>
      <c r="F227" s="6">
        <v>0.36</v>
      </c>
      <c r="G227" s="6">
        <v>0</v>
      </c>
      <c r="H227" s="6">
        <v>0.36</v>
      </c>
      <c r="I227" s="6">
        <v>8.82</v>
      </c>
      <c r="J227" s="14">
        <v>47</v>
      </c>
      <c r="K227" s="31">
        <v>0.04</v>
      </c>
      <c r="L227" s="31">
        <v>0.04</v>
      </c>
      <c r="M227" s="31">
        <v>6</v>
      </c>
      <c r="N227" s="31">
        <v>14.4</v>
      </c>
      <c r="O227" s="31">
        <v>2.76</v>
      </c>
      <c r="P227" s="27"/>
    </row>
    <row r="228" spans="1:16" ht="15.75" thickBot="1">
      <c r="A228" s="29"/>
      <c r="B228" s="29"/>
      <c r="C228" s="17"/>
      <c r="D228" s="14"/>
      <c r="E228" s="14"/>
      <c r="F228" s="14"/>
      <c r="G228" s="14"/>
      <c r="H228" s="14"/>
      <c r="I228" s="14"/>
      <c r="J228" s="23"/>
      <c r="K228" s="33"/>
      <c r="L228" s="33"/>
      <c r="M228" s="33"/>
      <c r="N228" s="33"/>
      <c r="O228" s="33"/>
      <c r="P228" s="27"/>
    </row>
    <row r="229" spans="1:16" ht="15.75" thickBot="1">
      <c r="A229" s="29"/>
      <c r="B229" s="29"/>
      <c r="C229" s="17"/>
      <c r="D229" s="14"/>
      <c r="E229" s="14"/>
      <c r="F229" s="14"/>
      <c r="G229" s="14"/>
      <c r="H229" s="14"/>
      <c r="I229" s="14"/>
      <c r="J229" s="23"/>
      <c r="K229" s="33"/>
      <c r="L229" s="33"/>
      <c r="M229" s="33"/>
      <c r="N229" s="33"/>
      <c r="O229" s="33"/>
      <c r="P229" s="27"/>
    </row>
    <row r="230" spans="1:16" ht="15.75" thickBot="1">
      <c r="A230" s="29"/>
      <c r="B230" s="29"/>
      <c r="C230" s="17"/>
      <c r="D230" s="14"/>
      <c r="E230" s="16">
        <f aca="true" t="shared" si="37" ref="E230:O230">SUM(E227:E229)</f>
        <v>4.86</v>
      </c>
      <c r="F230" s="16">
        <f t="shared" si="37"/>
        <v>0.36</v>
      </c>
      <c r="G230" s="16">
        <f t="shared" si="37"/>
        <v>0</v>
      </c>
      <c r="H230" s="16">
        <f t="shared" si="37"/>
        <v>0.36</v>
      </c>
      <c r="I230" s="16">
        <f t="shared" si="37"/>
        <v>8.82</v>
      </c>
      <c r="J230" s="16">
        <f t="shared" si="37"/>
        <v>47</v>
      </c>
      <c r="K230" s="16">
        <f t="shared" si="37"/>
        <v>0.04</v>
      </c>
      <c r="L230" s="16">
        <f t="shared" si="37"/>
        <v>0.04</v>
      </c>
      <c r="M230" s="16">
        <f t="shared" si="37"/>
        <v>6</v>
      </c>
      <c r="N230" s="16">
        <f t="shared" si="37"/>
        <v>14.4</v>
      </c>
      <c r="O230" s="16">
        <f t="shared" si="37"/>
        <v>2.76</v>
      </c>
      <c r="P230" s="27"/>
    </row>
    <row r="231" spans="1:16" ht="15.75" thickBot="1">
      <c r="A231" s="56" t="s">
        <v>6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8"/>
      <c r="P231" s="27"/>
    </row>
    <row r="232" spans="1:16" ht="37.5" customHeight="1" thickBot="1">
      <c r="A232" s="42" t="s">
        <v>35</v>
      </c>
      <c r="B232" s="42" t="s">
        <v>136</v>
      </c>
      <c r="C232" s="19" t="s">
        <v>135</v>
      </c>
      <c r="D232" s="6">
        <v>60</v>
      </c>
      <c r="E232" s="6">
        <v>1.35</v>
      </c>
      <c r="F232" s="6">
        <v>2.52</v>
      </c>
      <c r="G232" s="6">
        <v>0</v>
      </c>
      <c r="H232" s="6">
        <v>4.86</v>
      </c>
      <c r="I232" s="6">
        <v>6.06</v>
      </c>
      <c r="J232" s="10">
        <v>78</v>
      </c>
      <c r="K232" s="31">
        <v>0.02</v>
      </c>
      <c r="L232" s="31">
        <v>0.01</v>
      </c>
      <c r="M232" s="31">
        <v>4.2</v>
      </c>
      <c r="N232" s="31">
        <v>28.8</v>
      </c>
      <c r="O232" s="31">
        <v>1.14</v>
      </c>
      <c r="P232" s="27"/>
    </row>
    <row r="233" spans="1:16" ht="24.75" thickBot="1">
      <c r="A233" s="29" t="s">
        <v>34</v>
      </c>
      <c r="B233" s="29">
        <v>99</v>
      </c>
      <c r="C233" s="19" t="s">
        <v>54</v>
      </c>
      <c r="D233" s="6" t="s">
        <v>79</v>
      </c>
      <c r="E233" s="6">
        <v>4.34</v>
      </c>
      <c r="F233" s="6">
        <v>6.4</v>
      </c>
      <c r="G233" s="6">
        <v>0</v>
      </c>
      <c r="H233" s="6">
        <v>4.5</v>
      </c>
      <c r="I233" s="6">
        <v>18.6</v>
      </c>
      <c r="J233" s="10">
        <v>141</v>
      </c>
      <c r="K233" s="31">
        <v>0.16</v>
      </c>
      <c r="L233" s="31">
        <v>0.1</v>
      </c>
      <c r="M233" s="31">
        <v>6</v>
      </c>
      <c r="N233" s="31">
        <v>50</v>
      </c>
      <c r="O233" s="31">
        <v>1.9</v>
      </c>
      <c r="P233" s="27"/>
    </row>
    <row r="234" spans="1:16" ht="15.75" thickBot="1">
      <c r="A234" s="29" t="s">
        <v>34</v>
      </c>
      <c r="B234" s="29">
        <v>290</v>
      </c>
      <c r="C234" s="19" t="s">
        <v>78</v>
      </c>
      <c r="D234" s="6">
        <v>100</v>
      </c>
      <c r="E234" s="6">
        <v>12.67</v>
      </c>
      <c r="F234" s="6">
        <v>18</v>
      </c>
      <c r="G234" s="6">
        <v>0</v>
      </c>
      <c r="H234" s="6">
        <v>24.4</v>
      </c>
      <c r="I234" s="6">
        <v>12.4</v>
      </c>
      <c r="J234" s="10">
        <v>342</v>
      </c>
      <c r="K234" s="41">
        <v>0.28</v>
      </c>
      <c r="L234" s="41">
        <v>0.2</v>
      </c>
      <c r="M234" s="41">
        <v>34</v>
      </c>
      <c r="N234" s="41">
        <v>12</v>
      </c>
      <c r="O234" s="41">
        <v>8</v>
      </c>
      <c r="P234" s="27"/>
    </row>
    <row r="235" spans="1:16" ht="15.75" thickBot="1">
      <c r="A235" s="29" t="s">
        <v>34</v>
      </c>
      <c r="B235" s="29">
        <v>338</v>
      </c>
      <c r="C235" s="19" t="s">
        <v>47</v>
      </c>
      <c r="D235" s="6">
        <v>150</v>
      </c>
      <c r="E235" s="6">
        <v>5.46</v>
      </c>
      <c r="F235" s="6">
        <v>3.4</v>
      </c>
      <c r="G235" s="6">
        <v>0</v>
      </c>
      <c r="H235" s="6">
        <v>5.7</v>
      </c>
      <c r="I235" s="6">
        <v>44</v>
      </c>
      <c r="J235" s="10">
        <v>124</v>
      </c>
      <c r="K235" s="41">
        <v>0.09</v>
      </c>
      <c r="L235" s="41">
        <v>0.06</v>
      </c>
      <c r="M235" s="41">
        <v>19</v>
      </c>
      <c r="N235" s="41">
        <v>64</v>
      </c>
      <c r="O235" s="41">
        <v>1.1</v>
      </c>
      <c r="P235" s="27"/>
    </row>
    <row r="236" spans="1:16" ht="15.75" thickBot="1">
      <c r="A236" s="29" t="s">
        <v>34</v>
      </c>
      <c r="B236" s="30">
        <v>442</v>
      </c>
      <c r="C236" s="19" t="s">
        <v>67</v>
      </c>
      <c r="D236" s="6">
        <v>150</v>
      </c>
      <c r="E236" s="6">
        <v>7.51</v>
      </c>
      <c r="F236" s="6">
        <v>0.75</v>
      </c>
      <c r="G236" s="6">
        <v>0</v>
      </c>
      <c r="H236" s="6">
        <v>0.15</v>
      </c>
      <c r="I236" s="6">
        <v>14.85</v>
      </c>
      <c r="J236" s="10">
        <v>64.5</v>
      </c>
      <c r="K236" s="41">
        <v>0.02</v>
      </c>
      <c r="L236" s="41">
        <v>0.01</v>
      </c>
      <c r="M236" s="41">
        <v>3</v>
      </c>
      <c r="N236" s="41">
        <v>10.5</v>
      </c>
      <c r="O236" s="41">
        <v>2.1</v>
      </c>
      <c r="P236" s="27"/>
    </row>
    <row r="237" spans="1:16" ht="24.75" thickBot="1">
      <c r="A237" s="47" t="s">
        <v>35</v>
      </c>
      <c r="B237" s="47" t="s">
        <v>35</v>
      </c>
      <c r="C237" s="19" t="s">
        <v>5</v>
      </c>
      <c r="D237" s="6">
        <v>35</v>
      </c>
      <c r="E237" s="6">
        <v>1.92</v>
      </c>
      <c r="F237" s="6">
        <v>2.63</v>
      </c>
      <c r="G237" s="6">
        <v>0</v>
      </c>
      <c r="H237" s="6">
        <v>1.3</v>
      </c>
      <c r="I237" s="6">
        <v>17.99</v>
      </c>
      <c r="J237" s="10">
        <v>91.7</v>
      </c>
      <c r="K237" s="31">
        <v>0.04</v>
      </c>
      <c r="L237" s="31">
        <v>0.01</v>
      </c>
      <c r="M237" s="31">
        <v>0</v>
      </c>
      <c r="N237" s="31">
        <v>7.6</v>
      </c>
      <c r="O237" s="31">
        <v>0.48</v>
      </c>
      <c r="P237" s="27"/>
    </row>
    <row r="238" spans="1:16" ht="24.75" thickBot="1">
      <c r="A238" s="29" t="s">
        <v>35</v>
      </c>
      <c r="B238" s="29" t="s">
        <v>35</v>
      </c>
      <c r="C238" s="19" t="s">
        <v>112</v>
      </c>
      <c r="D238" s="6">
        <v>40</v>
      </c>
      <c r="E238" s="6">
        <v>1.41</v>
      </c>
      <c r="F238" s="6">
        <v>2.2</v>
      </c>
      <c r="G238" s="6">
        <v>0</v>
      </c>
      <c r="H238" s="6">
        <v>0.23</v>
      </c>
      <c r="I238" s="6">
        <v>11.13</v>
      </c>
      <c r="J238" s="10">
        <v>58</v>
      </c>
      <c r="K238" s="41">
        <v>0.07</v>
      </c>
      <c r="L238" s="41">
        <v>0.03</v>
      </c>
      <c r="M238" s="41">
        <v>0</v>
      </c>
      <c r="N238" s="41">
        <v>11.6</v>
      </c>
      <c r="O238" s="41">
        <v>1.44</v>
      </c>
      <c r="P238" s="27"/>
    </row>
    <row r="239" spans="1:16" ht="15.75" thickBot="1">
      <c r="A239" s="29"/>
      <c r="B239" s="29"/>
      <c r="C239" s="40"/>
      <c r="D239" s="6"/>
      <c r="E239" s="7">
        <f aca="true" t="shared" si="38" ref="E239:J239">SUM(E232:E238)</f>
        <v>34.66</v>
      </c>
      <c r="F239" s="6">
        <f t="shared" si="38"/>
        <v>35.900000000000006</v>
      </c>
      <c r="G239" s="6">
        <f t="shared" si="38"/>
        <v>0</v>
      </c>
      <c r="H239" s="6">
        <f t="shared" si="38"/>
        <v>41.13999999999999</v>
      </c>
      <c r="I239" s="6">
        <f t="shared" si="38"/>
        <v>125.02999999999999</v>
      </c>
      <c r="J239" s="38">
        <f t="shared" si="38"/>
        <v>899.2</v>
      </c>
      <c r="K239" s="38">
        <f>SUM(K232:K238)</f>
        <v>0.6800000000000002</v>
      </c>
      <c r="L239" s="38">
        <f>SUM(L232:L238)</f>
        <v>0.42000000000000004</v>
      </c>
      <c r="M239" s="38">
        <f>SUM(M232:M238)</f>
        <v>66.2</v>
      </c>
      <c r="N239" s="38">
        <f>SUM(N232:N238)</f>
        <v>184.5</v>
      </c>
      <c r="O239" s="22">
        <f>SUM(O232:O238)</f>
        <v>16.16</v>
      </c>
      <c r="P239" s="27"/>
    </row>
    <row r="240" spans="1:16" ht="15.75" thickBot="1">
      <c r="A240" s="29"/>
      <c r="B240" s="29"/>
      <c r="C240" s="40"/>
      <c r="D240" s="6"/>
      <c r="E240" s="6"/>
      <c r="F240" s="6"/>
      <c r="G240" s="6"/>
      <c r="H240" s="6"/>
      <c r="I240" s="6"/>
      <c r="J240" s="12"/>
      <c r="K240" s="33"/>
      <c r="L240" s="33"/>
      <c r="M240" s="33"/>
      <c r="N240" s="33"/>
      <c r="O240" s="33"/>
      <c r="P240" s="27"/>
    </row>
    <row r="241" spans="1:16" ht="15.75" thickBot="1">
      <c r="A241" s="56" t="s">
        <v>7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8"/>
      <c r="P241" s="27"/>
    </row>
    <row r="242" spans="1:16" ht="15.75" thickBot="1">
      <c r="A242" s="29" t="s">
        <v>34</v>
      </c>
      <c r="B242" s="29">
        <v>451</v>
      </c>
      <c r="C242" s="19" t="s">
        <v>77</v>
      </c>
      <c r="D242" s="6">
        <v>80</v>
      </c>
      <c r="E242" s="6">
        <v>4.35</v>
      </c>
      <c r="F242" s="6">
        <v>3.44</v>
      </c>
      <c r="G242" s="6"/>
      <c r="H242" s="6">
        <v>0.75</v>
      </c>
      <c r="I242" s="6">
        <v>20.72</v>
      </c>
      <c r="J242" s="10">
        <v>130</v>
      </c>
      <c r="K242" s="31">
        <v>0.1</v>
      </c>
      <c r="L242" s="31">
        <v>0.05</v>
      </c>
      <c r="M242" s="31">
        <v>16.67</v>
      </c>
      <c r="N242" s="31">
        <v>21.67</v>
      </c>
      <c r="O242" s="31">
        <v>0</v>
      </c>
      <c r="P242" s="27"/>
    </row>
    <row r="243" spans="1:16" ht="24.75" thickBot="1">
      <c r="A243" s="29" t="s">
        <v>34</v>
      </c>
      <c r="B243" s="29">
        <v>435</v>
      </c>
      <c r="C243" s="19" t="s">
        <v>75</v>
      </c>
      <c r="D243" s="6" t="s">
        <v>126</v>
      </c>
      <c r="E243" s="6">
        <v>8.3</v>
      </c>
      <c r="F243" s="6">
        <v>5.4</v>
      </c>
      <c r="G243" s="6">
        <v>0</v>
      </c>
      <c r="H243" s="6">
        <v>0.18</v>
      </c>
      <c r="I243" s="6">
        <v>7.2</v>
      </c>
      <c r="J243" s="10">
        <v>55.8</v>
      </c>
      <c r="K243" s="31">
        <v>0.08</v>
      </c>
      <c r="L243" s="31">
        <v>0.05</v>
      </c>
      <c r="M243" s="31">
        <v>2</v>
      </c>
      <c r="N243" s="31">
        <v>252</v>
      </c>
      <c r="O243" s="31">
        <v>0</v>
      </c>
      <c r="P243" s="27"/>
    </row>
    <row r="244" spans="1:16" ht="15.75" thickBot="1">
      <c r="A244" s="29"/>
      <c r="B244" s="29"/>
      <c r="C244" s="19"/>
      <c r="D244" s="6"/>
      <c r="E244" s="7">
        <f aca="true" t="shared" si="39" ref="E244:O244">SUM(E242:E243)</f>
        <v>12.65</v>
      </c>
      <c r="F244" s="6">
        <f t="shared" si="39"/>
        <v>8.84</v>
      </c>
      <c r="G244" s="6">
        <f t="shared" si="39"/>
        <v>0</v>
      </c>
      <c r="H244" s="6">
        <f t="shared" si="39"/>
        <v>0.9299999999999999</v>
      </c>
      <c r="I244" s="6">
        <f t="shared" si="39"/>
        <v>27.919999999999998</v>
      </c>
      <c r="J244" s="38">
        <f t="shared" si="39"/>
        <v>185.8</v>
      </c>
      <c r="K244" s="38">
        <f t="shared" si="39"/>
        <v>0.18</v>
      </c>
      <c r="L244" s="38">
        <f t="shared" si="39"/>
        <v>0.1</v>
      </c>
      <c r="M244" s="38">
        <f t="shared" si="39"/>
        <v>18.67</v>
      </c>
      <c r="N244" s="38">
        <f t="shared" si="39"/>
        <v>273.67</v>
      </c>
      <c r="O244" s="22">
        <f t="shared" si="39"/>
        <v>0</v>
      </c>
      <c r="P244" s="27"/>
    </row>
    <row r="245" spans="1:16" ht="15.75" thickBot="1">
      <c r="A245" s="29"/>
      <c r="B245" s="30"/>
      <c r="C245" s="19"/>
      <c r="D245" s="6"/>
      <c r="E245" s="6"/>
      <c r="F245" s="6"/>
      <c r="G245" s="6"/>
      <c r="H245" s="6"/>
      <c r="I245" s="6"/>
      <c r="J245" s="12"/>
      <c r="K245" s="33"/>
      <c r="L245" s="33"/>
      <c r="M245" s="33"/>
      <c r="N245" s="33"/>
      <c r="O245" s="33"/>
      <c r="P245" s="27"/>
    </row>
    <row r="246" spans="1:16" ht="15.75" thickBot="1">
      <c r="A246" s="29"/>
      <c r="B246" s="29"/>
      <c r="C246" s="19" t="s">
        <v>10</v>
      </c>
      <c r="D246" s="6"/>
      <c r="E246" s="16">
        <f>E244+E239+E224+E230</f>
        <v>66.67</v>
      </c>
      <c r="F246" s="6">
        <f aca="true" t="shared" si="40" ref="F246:O246">F244+F239+F224</f>
        <v>59.06000000000001</v>
      </c>
      <c r="G246" s="6">
        <f t="shared" si="40"/>
        <v>0</v>
      </c>
      <c r="H246" s="6">
        <f t="shared" si="40"/>
        <v>56.50999999999999</v>
      </c>
      <c r="I246" s="6">
        <f t="shared" si="40"/>
        <v>207.44</v>
      </c>
      <c r="J246" s="38">
        <f t="shared" si="40"/>
        <v>1484.7</v>
      </c>
      <c r="K246" s="38">
        <f t="shared" si="40"/>
        <v>1.08</v>
      </c>
      <c r="L246" s="38">
        <f t="shared" si="40"/>
        <v>0.62</v>
      </c>
      <c r="M246" s="38">
        <f t="shared" si="40"/>
        <v>88.87</v>
      </c>
      <c r="N246" s="38">
        <f t="shared" si="40"/>
        <v>544.77</v>
      </c>
      <c r="O246" s="22">
        <f t="shared" si="40"/>
        <v>19.64</v>
      </c>
      <c r="P246" s="27"/>
    </row>
    <row r="247" spans="1:16" ht="24.75" thickBot="1">
      <c r="A247" s="29"/>
      <c r="B247" s="29"/>
      <c r="C247" s="19" t="s">
        <v>11</v>
      </c>
      <c r="D247" s="6"/>
      <c r="E247" s="6"/>
      <c r="F247" s="35">
        <f>F246*4/I246</f>
        <v>1.1388353258773622</v>
      </c>
      <c r="G247" s="35"/>
      <c r="H247" s="35">
        <f>H246*4/I246</f>
        <v>1.0896644812957963</v>
      </c>
      <c r="I247" s="35">
        <v>4</v>
      </c>
      <c r="J247" s="10"/>
      <c r="K247" s="33"/>
      <c r="L247" s="33"/>
      <c r="M247" s="33"/>
      <c r="N247" s="33"/>
      <c r="O247" s="33"/>
      <c r="P247" s="27"/>
    </row>
    <row r="248" spans="1:16" ht="15.75" thickBot="1">
      <c r="A248" s="56" t="s">
        <v>29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8"/>
      <c r="P248" s="27"/>
    </row>
    <row r="249" spans="1:16" ht="15.75" thickBot="1">
      <c r="A249" s="56" t="s">
        <v>4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8"/>
      <c r="P249" s="27"/>
    </row>
    <row r="250" spans="1:16" ht="24.75" thickBot="1">
      <c r="A250" s="29" t="s">
        <v>34</v>
      </c>
      <c r="B250" s="30">
        <v>189</v>
      </c>
      <c r="C250" s="19" t="s">
        <v>60</v>
      </c>
      <c r="D250" s="6" t="s">
        <v>81</v>
      </c>
      <c r="E250" s="6">
        <v>5.95</v>
      </c>
      <c r="F250" s="6">
        <v>5.2</v>
      </c>
      <c r="G250" s="6">
        <v>0</v>
      </c>
      <c r="H250" s="6">
        <v>8.4</v>
      </c>
      <c r="I250" s="6">
        <v>28.8</v>
      </c>
      <c r="J250" s="10">
        <v>212</v>
      </c>
      <c r="K250" s="31">
        <v>0.05</v>
      </c>
      <c r="L250" s="31">
        <v>0.03</v>
      </c>
      <c r="M250" s="31">
        <v>1.33</v>
      </c>
      <c r="N250" s="31">
        <v>142.67</v>
      </c>
      <c r="O250" s="31">
        <v>1.33</v>
      </c>
      <c r="P250" s="27"/>
    </row>
    <row r="251" spans="1:16" ht="15.75" thickBot="1">
      <c r="A251" s="29" t="s">
        <v>34</v>
      </c>
      <c r="B251" s="29">
        <v>430</v>
      </c>
      <c r="C251" s="19" t="s">
        <v>8</v>
      </c>
      <c r="D251" s="6">
        <v>150</v>
      </c>
      <c r="E251" s="6">
        <v>0.63</v>
      </c>
      <c r="F251" s="6">
        <v>0.1</v>
      </c>
      <c r="G251" s="6">
        <v>0</v>
      </c>
      <c r="H251" s="6">
        <v>0</v>
      </c>
      <c r="I251" s="6">
        <v>9.7</v>
      </c>
      <c r="J251" s="10">
        <v>37</v>
      </c>
      <c r="K251" s="31">
        <v>0</v>
      </c>
      <c r="L251" s="31">
        <v>0</v>
      </c>
      <c r="M251" s="31">
        <v>0</v>
      </c>
      <c r="N251" s="31">
        <v>3.75</v>
      </c>
      <c r="O251" s="31">
        <v>0.75</v>
      </c>
      <c r="P251" s="27"/>
    </row>
    <row r="252" spans="1:16" ht="24.75" thickBot="1">
      <c r="A252" s="47" t="s">
        <v>35</v>
      </c>
      <c r="B252" s="47" t="s">
        <v>35</v>
      </c>
      <c r="C252" s="19" t="s">
        <v>5</v>
      </c>
      <c r="D252" s="6">
        <v>30</v>
      </c>
      <c r="E252" s="6">
        <v>1.65</v>
      </c>
      <c r="F252" s="6">
        <v>2.63</v>
      </c>
      <c r="G252" s="6">
        <v>0</v>
      </c>
      <c r="H252" s="6">
        <v>1.3</v>
      </c>
      <c r="I252" s="6">
        <v>17.99</v>
      </c>
      <c r="J252" s="10">
        <v>91.7</v>
      </c>
      <c r="K252" s="31">
        <v>0.04</v>
      </c>
      <c r="L252" s="31">
        <v>0.01</v>
      </c>
      <c r="M252" s="31">
        <v>0</v>
      </c>
      <c r="N252" s="31">
        <v>7.6</v>
      </c>
      <c r="O252" s="31">
        <v>0.48</v>
      </c>
      <c r="P252" s="27"/>
    </row>
    <row r="253" spans="1:16" ht="15.75" thickBot="1">
      <c r="A253" s="29"/>
      <c r="B253" s="29"/>
      <c r="C253" s="40"/>
      <c r="D253" s="6"/>
      <c r="E253" s="7">
        <f aca="true" t="shared" si="41" ref="E253:J253">SUM(E250:E252)</f>
        <v>8.23</v>
      </c>
      <c r="F253" s="6">
        <f t="shared" si="41"/>
        <v>7.93</v>
      </c>
      <c r="G253" s="6">
        <f t="shared" si="41"/>
        <v>0</v>
      </c>
      <c r="H253" s="6">
        <f t="shared" si="41"/>
        <v>9.700000000000001</v>
      </c>
      <c r="I253" s="6">
        <f t="shared" si="41"/>
        <v>56.489999999999995</v>
      </c>
      <c r="J253" s="38">
        <f t="shared" si="41"/>
        <v>340.7</v>
      </c>
      <c r="K253" s="38">
        <f>SUM(K250:K252)</f>
        <v>0.09</v>
      </c>
      <c r="L253" s="38">
        <f>SUM(L250:L252)</f>
        <v>0.04</v>
      </c>
      <c r="M253" s="38">
        <f>SUM(M250:M252)</f>
        <v>1.33</v>
      </c>
      <c r="N253" s="38">
        <f>SUM(N250:N252)</f>
        <v>154.01999999999998</v>
      </c>
      <c r="O253" s="22">
        <f>SUM(O250:O252)</f>
        <v>2.56</v>
      </c>
      <c r="P253" s="27"/>
    </row>
    <row r="254" spans="1:16" ht="15.75" thickBot="1">
      <c r="A254" s="34"/>
      <c r="B254" s="29"/>
      <c r="C254" s="40"/>
      <c r="D254" s="6"/>
      <c r="E254" s="6"/>
      <c r="F254" s="6"/>
      <c r="G254" s="6"/>
      <c r="H254" s="6"/>
      <c r="I254" s="6"/>
      <c r="J254" s="12"/>
      <c r="K254" s="33"/>
      <c r="L254" s="33"/>
      <c r="M254" s="33"/>
      <c r="N254" s="33"/>
      <c r="O254" s="33"/>
      <c r="P254" s="27"/>
    </row>
    <row r="255" spans="1:16" ht="15.75" thickBot="1">
      <c r="A255" s="56" t="s">
        <v>118</v>
      </c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8"/>
      <c r="P255" s="27"/>
    </row>
    <row r="256" spans="1:16" ht="15.75" thickBot="1">
      <c r="A256" s="29" t="s">
        <v>35</v>
      </c>
      <c r="B256" s="29" t="s">
        <v>35</v>
      </c>
      <c r="C256" s="19" t="s">
        <v>9</v>
      </c>
      <c r="D256" s="6">
        <v>85</v>
      </c>
      <c r="E256" s="6">
        <v>3.8</v>
      </c>
      <c r="F256" s="6">
        <v>1.05</v>
      </c>
      <c r="G256" s="6">
        <v>0</v>
      </c>
      <c r="H256" s="6">
        <v>0.35</v>
      </c>
      <c r="I256" s="6">
        <v>14.7</v>
      </c>
      <c r="J256" s="10">
        <v>76.8</v>
      </c>
      <c r="K256" s="31">
        <v>0.03</v>
      </c>
      <c r="L256" s="31">
        <v>0.04</v>
      </c>
      <c r="M256" s="31">
        <v>8</v>
      </c>
      <c r="N256" s="31">
        <v>6.4</v>
      </c>
      <c r="O256" s="31">
        <v>0.48</v>
      </c>
      <c r="P256" s="27"/>
    </row>
    <row r="257" spans="1:16" ht="15.75" thickBot="1">
      <c r="A257" s="29"/>
      <c r="B257" s="29"/>
      <c r="C257" s="17"/>
      <c r="D257" s="14"/>
      <c r="E257" s="14"/>
      <c r="F257" s="14"/>
      <c r="G257" s="14"/>
      <c r="H257" s="14"/>
      <c r="I257" s="14"/>
      <c r="J257" s="23"/>
      <c r="K257" s="33"/>
      <c r="L257" s="33"/>
      <c r="M257" s="33"/>
      <c r="N257" s="33"/>
      <c r="O257" s="33"/>
      <c r="P257" s="27"/>
    </row>
    <row r="258" spans="1:16" ht="15.75" thickBot="1">
      <c r="A258" s="29"/>
      <c r="B258" s="29"/>
      <c r="C258" s="17"/>
      <c r="D258" s="14"/>
      <c r="E258" s="14"/>
      <c r="F258" s="14"/>
      <c r="G258" s="14"/>
      <c r="H258" s="14"/>
      <c r="I258" s="14"/>
      <c r="J258" s="23"/>
      <c r="K258" s="33"/>
      <c r="L258" s="33"/>
      <c r="M258" s="33"/>
      <c r="N258" s="33"/>
      <c r="O258" s="33"/>
      <c r="P258" s="27"/>
    </row>
    <row r="259" spans="1:16" ht="15.75" thickBot="1">
      <c r="A259" s="29"/>
      <c r="B259" s="29"/>
      <c r="C259" s="17"/>
      <c r="D259" s="14"/>
      <c r="E259" s="16">
        <f aca="true" t="shared" si="42" ref="E259:O259">SUM(E256:E258)</f>
        <v>3.8</v>
      </c>
      <c r="F259" s="16">
        <f t="shared" si="42"/>
        <v>1.05</v>
      </c>
      <c r="G259" s="16">
        <f t="shared" si="42"/>
        <v>0</v>
      </c>
      <c r="H259" s="16">
        <f t="shared" si="42"/>
        <v>0.35</v>
      </c>
      <c r="I259" s="16">
        <f t="shared" si="42"/>
        <v>14.7</v>
      </c>
      <c r="J259" s="16">
        <f t="shared" si="42"/>
        <v>76.8</v>
      </c>
      <c r="K259" s="16">
        <f t="shared" si="42"/>
        <v>0.03</v>
      </c>
      <c r="L259" s="16">
        <f t="shared" si="42"/>
        <v>0.04</v>
      </c>
      <c r="M259" s="16">
        <f t="shared" si="42"/>
        <v>8</v>
      </c>
      <c r="N259" s="16">
        <f t="shared" si="42"/>
        <v>6.4</v>
      </c>
      <c r="O259" s="16">
        <f t="shared" si="42"/>
        <v>0.48</v>
      </c>
      <c r="P259" s="27"/>
    </row>
    <row r="260" spans="1:16" ht="15.75" thickBot="1">
      <c r="A260" s="56" t="s">
        <v>6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8"/>
      <c r="P260" s="27"/>
    </row>
    <row r="261" spans="1:16" ht="15.75" thickBot="1">
      <c r="A261" s="29" t="s">
        <v>34</v>
      </c>
      <c r="B261" s="29">
        <v>89</v>
      </c>
      <c r="C261" s="19" t="s">
        <v>49</v>
      </c>
      <c r="D261" s="6" t="s">
        <v>81</v>
      </c>
      <c r="E261" s="6">
        <v>3.98</v>
      </c>
      <c r="F261" s="6">
        <v>2.64</v>
      </c>
      <c r="G261" s="6">
        <v>0.6</v>
      </c>
      <c r="H261" s="6">
        <v>4.56</v>
      </c>
      <c r="I261" s="6">
        <v>11.44</v>
      </c>
      <c r="J261" s="10">
        <v>97.6</v>
      </c>
      <c r="K261" s="31">
        <v>0.09</v>
      </c>
      <c r="L261" s="31">
        <v>0.05</v>
      </c>
      <c r="M261" s="31">
        <v>8</v>
      </c>
      <c r="N261" s="31">
        <v>34</v>
      </c>
      <c r="O261" s="31">
        <v>1</v>
      </c>
      <c r="P261" s="27"/>
    </row>
    <row r="262" spans="1:16" ht="17.25" customHeight="1" thickBot="1">
      <c r="A262" s="29" t="s">
        <v>34</v>
      </c>
      <c r="B262" s="29">
        <v>306</v>
      </c>
      <c r="C262" s="19" t="s">
        <v>48</v>
      </c>
      <c r="D262" s="6">
        <v>200</v>
      </c>
      <c r="E262" s="6">
        <v>19.38</v>
      </c>
      <c r="F262" s="6">
        <v>20.2</v>
      </c>
      <c r="G262" s="6">
        <v>0</v>
      </c>
      <c r="H262" s="6">
        <v>22.2</v>
      </c>
      <c r="I262" s="6">
        <v>11.87</v>
      </c>
      <c r="J262" s="10">
        <v>321.39</v>
      </c>
      <c r="K262" s="31">
        <v>0.08</v>
      </c>
      <c r="L262" s="31">
        <v>0.06</v>
      </c>
      <c r="M262" s="31">
        <v>30</v>
      </c>
      <c r="N262" s="31">
        <v>76</v>
      </c>
      <c r="O262" s="31">
        <v>4</v>
      </c>
      <c r="P262" s="27"/>
    </row>
    <row r="263" spans="1:16" ht="15.75" thickBot="1">
      <c r="A263" s="29" t="s">
        <v>35</v>
      </c>
      <c r="B263" s="29" t="s">
        <v>35</v>
      </c>
      <c r="C263" s="19" t="s">
        <v>92</v>
      </c>
      <c r="D263" s="6">
        <v>175</v>
      </c>
      <c r="E263" s="6">
        <v>2.41</v>
      </c>
      <c r="F263" s="6">
        <v>0</v>
      </c>
      <c r="G263" s="6">
        <v>0</v>
      </c>
      <c r="H263" s="6">
        <v>0</v>
      </c>
      <c r="I263" s="6">
        <v>23.6</v>
      </c>
      <c r="J263" s="10">
        <v>105.4</v>
      </c>
      <c r="K263" s="31">
        <v>0</v>
      </c>
      <c r="L263" s="31">
        <v>0</v>
      </c>
      <c r="M263" s="31">
        <v>0</v>
      </c>
      <c r="N263" s="31">
        <v>1.1</v>
      </c>
      <c r="O263" s="31">
        <v>0.2</v>
      </c>
      <c r="P263" s="27"/>
    </row>
    <row r="264" spans="1:16" ht="24.75" thickBot="1">
      <c r="A264" s="47" t="s">
        <v>35</v>
      </c>
      <c r="B264" s="47" t="s">
        <v>35</v>
      </c>
      <c r="C264" s="19" t="s">
        <v>5</v>
      </c>
      <c r="D264" s="6">
        <v>35</v>
      </c>
      <c r="E264" s="6">
        <v>1.92</v>
      </c>
      <c r="F264" s="6">
        <v>2.63</v>
      </c>
      <c r="G264" s="6">
        <v>0</v>
      </c>
      <c r="H264" s="6">
        <v>1.3</v>
      </c>
      <c r="I264" s="6">
        <v>17.99</v>
      </c>
      <c r="J264" s="10">
        <v>91.7</v>
      </c>
      <c r="K264" s="31">
        <v>0.04</v>
      </c>
      <c r="L264" s="31">
        <v>0.01</v>
      </c>
      <c r="M264" s="31">
        <v>0</v>
      </c>
      <c r="N264" s="31">
        <v>7.6</v>
      </c>
      <c r="O264" s="31">
        <v>0.48</v>
      </c>
      <c r="P264" s="27"/>
    </row>
    <row r="265" spans="1:16" ht="24.75" thickBot="1">
      <c r="A265" s="29" t="s">
        <v>35</v>
      </c>
      <c r="B265" s="29" t="s">
        <v>35</v>
      </c>
      <c r="C265" s="19" t="s">
        <v>111</v>
      </c>
      <c r="D265" s="6">
        <v>35</v>
      </c>
      <c r="E265" s="6">
        <v>1.23</v>
      </c>
      <c r="F265" s="6">
        <v>1.93</v>
      </c>
      <c r="G265" s="6">
        <v>0</v>
      </c>
      <c r="H265" s="6">
        <v>0.35</v>
      </c>
      <c r="I265" s="6">
        <v>9.74</v>
      </c>
      <c r="J265" s="10">
        <v>50.75</v>
      </c>
      <c r="K265" s="31">
        <v>0.06</v>
      </c>
      <c r="L265" s="31">
        <v>0.03</v>
      </c>
      <c r="M265" s="31">
        <v>0</v>
      </c>
      <c r="N265" s="31">
        <v>10.15</v>
      </c>
      <c r="O265" s="31">
        <v>1.26</v>
      </c>
      <c r="P265" s="27"/>
    </row>
    <row r="266" spans="1:16" ht="15.75" thickBot="1">
      <c r="A266" s="29"/>
      <c r="B266" s="29"/>
      <c r="C266" s="40"/>
      <c r="D266" s="6"/>
      <c r="E266" s="7">
        <f aca="true" t="shared" si="43" ref="E266:O266">SUM(E261:E265)</f>
        <v>28.919999999999998</v>
      </c>
      <c r="F266" s="6">
        <f t="shared" si="43"/>
        <v>27.4</v>
      </c>
      <c r="G266" s="6">
        <f t="shared" si="43"/>
        <v>0.6</v>
      </c>
      <c r="H266" s="6">
        <f t="shared" si="43"/>
        <v>28.41</v>
      </c>
      <c r="I266" s="6">
        <f t="shared" si="43"/>
        <v>74.63999999999999</v>
      </c>
      <c r="J266" s="38">
        <f t="shared" si="43"/>
        <v>666.84</v>
      </c>
      <c r="K266" s="38">
        <f t="shared" si="43"/>
        <v>0.27</v>
      </c>
      <c r="L266" s="38">
        <f t="shared" si="43"/>
        <v>0.15</v>
      </c>
      <c r="M266" s="38">
        <f t="shared" si="43"/>
        <v>38</v>
      </c>
      <c r="N266" s="38">
        <f t="shared" si="43"/>
        <v>128.85</v>
      </c>
      <c r="O266" s="22">
        <f t="shared" si="43"/>
        <v>6.9399999999999995</v>
      </c>
      <c r="P266" s="27"/>
    </row>
    <row r="267" spans="1:16" ht="15.75" thickBot="1">
      <c r="A267" s="34"/>
      <c r="B267" s="29"/>
      <c r="C267" s="20"/>
      <c r="D267" s="6"/>
      <c r="E267" s="6"/>
      <c r="F267" s="7"/>
      <c r="G267" s="7"/>
      <c r="H267" s="7"/>
      <c r="I267" s="7"/>
      <c r="J267" s="12"/>
      <c r="K267" s="33"/>
      <c r="L267" s="33"/>
      <c r="M267" s="33"/>
      <c r="N267" s="33"/>
      <c r="O267" s="33"/>
      <c r="P267" s="27"/>
    </row>
    <row r="268" spans="1:16" ht="15.75" thickBot="1">
      <c r="A268" s="56" t="s">
        <v>7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8"/>
      <c r="P268" s="27"/>
    </row>
    <row r="269" spans="1:16" ht="24.75" thickBot="1">
      <c r="A269" s="29" t="s">
        <v>34</v>
      </c>
      <c r="B269" s="44">
        <v>129</v>
      </c>
      <c r="C269" s="19" t="s">
        <v>70</v>
      </c>
      <c r="D269" s="6">
        <v>100</v>
      </c>
      <c r="E269" s="6">
        <v>3.8</v>
      </c>
      <c r="F269" s="6">
        <v>1.68</v>
      </c>
      <c r="G269" s="6">
        <v>0</v>
      </c>
      <c r="H269" s="6">
        <v>1.36</v>
      </c>
      <c r="I269" s="6">
        <v>7.2</v>
      </c>
      <c r="J269" s="39">
        <v>49.6</v>
      </c>
      <c r="K269" s="31">
        <v>0.04</v>
      </c>
      <c r="L269" s="31">
        <v>0.02</v>
      </c>
      <c r="M269" s="31">
        <v>6.4</v>
      </c>
      <c r="N269" s="31">
        <v>31.2</v>
      </c>
      <c r="O269" s="31">
        <v>0.8</v>
      </c>
      <c r="P269" s="27"/>
    </row>
    <row r="270" spans="1:16" ht="15.75" thickBot="1">
      <c r="A270" s="29" t="s">
        <v>34</v>
      </c>
      <c r="B270" s="29">
        <v>435</v>
      </c>
      <c r="C270" s="19" t="s">
        <v>73</v>
      </c>
      <c r="D270" s="6">
        <v>200</v>
      </c>
      <c r="E270" s="6">
        <v>8.81</v>
      </c>
      <c r="F270" s="6">
        <v>5.06</v>
      </c>
      <c r="G270" s="6">
        <v>0</v>
      </c>
      <c r="H270" s="6">
        <v>0.17</v>
      </c>
      <c r="I270" s="6">
        <v>7.2</v>
      </c>
      <c r="J270" s="10">
        <v>52.31</v>
      </c>
      <c r="K270" s="31">
        <v>0.08</v>
      </c>
      <c r="L270" s="31">
        <v>0.05</v>
      </c>
      <c r="M270" s="31">
        <v>2</v>
      </c>
      <c r="N270" s="31">
        <v>252</v>
      </c>
      <c r="O270" s="31">
        <v>0</v>
      </c>
      <c r="P270" s="27"/>
    </row>
    <row r="271" spans="1:16" ht="15.75" thickBot="1">
      <c r="A271" s="29" t="s">
        <v>35</v>
      </c>
      <c r="B271" s="29" t="s">
        <v>35</v>
      </c>
      <c r="C271" s="19" t="s">
        <v>113</v>
      </c>
      <c r="D271" s="6">
        <v>20</v>
      </c>
      <c r="E271" s="6">
        <v>4.54</v>
      </c>
      <c r="F271" s="6">
        <v>0.7</v>
      </c>
      <c r="G271" s="6">
        <v>0</v>
      </c>
      <c r="H271" s="6">
        <v>0.8</v>
      </c>
      <c r="I271" s="6">
        <v>18.6</v>
      </c>
      <c r="J271" s="10">
        <v>85</v>
      </c>
      <c r="K271" s="31">
        <v>0.02</v>
      </c>
      <c r="L271" s="31">
        <v>0.01</v>
      </c>
      <c r="M271" s="31">
        <v>0</v>
      </c>
      <c r="N271" s="31">
        <v>5.8</v>
      </c>
      <c r="O271" s="31">
        <v>0.42</v>
      </c>
      <c r="P271" s="27"/>
    </row>
    <row r="272" spans="1:16" ht="15.75" thickBot="1">
      <c r="A272" s="34"/>
      <c r="B272" s="29"/>
      <c r="C272" s="19"/>
      <c r="D272" s="6"/>
      <c r="E272" s="7">
        <f aca="true" t="shared" si="44" ref="E272:O272">SUM(E269:E271)</f>
        <v>17.15</v>
      </c>
      <c r="F272" s="6">
        <f t="shared" si="44"/>
        <v>7.4399999999999995</v>
      </c>
      <c r="G272" s="6">
        <f t="shared" si="44"/>
        <v>0</v>
      </c>
      <c r="H272" s="6">
        <f t="shared" si="44"/>
        <v>2.33</v>
      </c>
      <c r="I272" s="6">
        <f t="shared" si="44"/>
        <v>33</v>
      </c>
      <c r="J272" s="38">
        <f t="shared" si="44"/>
        <v>186.91</v>
      </c>
      <c r="K272" s="38">
        <f t="shared" si="44"/>
        <v>0.13999999999999999</v>
      </c>
      <c r="L272" s="38">
        <f t="shared" si="44"/>
        <v>0.08</v>
      </c>
      <c r="M272" s="38">
        <f t="shared" si="44"/>
        <v>8.4</v>
      </c>
      <c r="N272" s="38">
        <f t="shared" si="44"/>
        <v>289</v>
      </c>
      <c r="O272" s="22">
        <f t="shared" si="44"/>
        <v>1.22</v>
      </c>
      <c r="P272" s="27"/>
    </row>
    <row r="273" spans="1:16" ht="15.75" thickBot="1">
      <c r="A273" s="29"/>
      <c r="B273" s="29"/>
      <c r="C273" s="19"/>
      <c r="D273" s="6"/>
      <c r="E273" s="6"/>
      <c r="F273" s="6"/>
      <c r="G273" s="6"/>
      <c r="H273" s="6"/>
      <c r="I273" s="6"/>
      <c r="J273" s="12"/>
      <c r="K273" s="33"/>
      <c r="L273" s="33"/>
      <c r="M273" s="33"/>
      <c r="N273" s="33"/>
      <c r="O273" s="33"/>
      <c r="P273" s="27"/>
    </row>
    <row r="274" spans="1:16" ht="15.75" thickBot="1">
      <c r="A274" s="29"/>
      <c r="B274" s="29"/>
      <c r="C274" s="19" t="s">
        <v>10</v>
      </c>
      <c r="D274" s="6"/>
      <c r="E274" s="16">
        <f>E272+E266+E253+E259</f>
        <v>58.099999999999994</v>
      </c>
      <c r="F274" s="6">
        <f aca="true" t="shared" si="45" ref="F274:O274">F272+F266+F253</f>
        <v>42.769999999999996</v>
      </c>
      <c r="G274" s="6">
        <f t="shared" si="45"/>
        <v>0.6</v>
      </c>
      <c r="H274" s="6">
        <f t="shared" si="45"/>
        <v>40.440000000000005</v>
      </c>
      <c r="I274" s="6">
        <f t="shared" si="45"/>
        <v>164.13</v>
      </c>
      <c r="J274" s="38">
        <f t="shared" si="45"/>
        <v>1194.45</v>
      </c>
      <c r="K274" s="38">
        <f t="shared" si="45"/>
        <v>0.5</v>
      </c>
      <c r="L274" s="38">
        <f t="shared" si="45"/>
        <v>0.26999999999999996</v>
      </c>
      <c r="M274" s="38">
        <f t="shared" si="45"/>
        <v>47.73</v>
      </c>
      <c r="N274" s="38">
        <f t="shared" si="45"/>
        <v>571.87</v>
      </c>
      <c r="O274" s="22">
        <f t="shared" si="45"/>
        <v>10.72</v>
      </c>
      <c r="P274" s="27"/>
    </row>
    <row r="275" spans="1:16" ht="24.75" thickBot="1">
      <c r="A275" s="34"/>
      <c r="B275" s="29"/>
      <c r="C275" s="19" t="s">
        <v>11</v>
      </c>
      <c r="D275" s="6"/>
      <c r="E275" s="6"/>
      <c r="F275" s="35">
        <f>F274*4/I274</f>
        <v>1.042344483031743</v>
      </c>
      <c r="G275" s="35"/>
      <c r="H275" s="35">
        <f>H274*4/I274</f>
        <v>0.9855602266496072</v>
      </c>
      <c r="I275" s="35">
        <v>4</v>
      </c>
      <c r="J275" s="10"/>
      <c r="K275" s="33"/>
      <c r="L275" s="33"/>
      <c r="M275" s="33"/>
      <c r="N275" s="33"/>
      <c r="O275" s="33"/>
      <c r="P275" s="27"/>
    </row>
    <row r="276" spans="1:16" ht="15.75" thickBot="1">
      <c r="A276" s="56" t="s">
        <v>30</v>
      </c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8"/>
      <c r="P276" s="27"/>
    </row>
    <row r="277" spans="1:16" ht="15.75" thickBot="1">
      <c r="A277" s="56" t="s">
        <v>4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8"/>
      <c r="P277" s="27"/>
    </row>
    <row r="278" spans="1:16" ht="24.75" thickBot="1">
      <c r="A278" s="29" t="s">
        <v>34</v>
      </c>
      <c r="B278" s="29">
        <v>189</v>
      </c>
      <c r="C278" s="19" t="s">
        <v>57</v>
      </c>
      <c r="D278" s="6" t="s">
        <v>81</v>
      </c>
      <c r="E278" s="6">
        <v>6.24</v>
      </c>
      <c r="F278" s="6">
        <v>6.8</v>
      </c>
      <c r="G278" s="6">
        <v>0</v>
      </c>
      <c r="H278" s="6">
        <v>10</v>
      </c>
      <c r="I278" s="6">
        <v>25.2</v>
      </c>
      <c r="J278" s="10">
        <v>217.33</v>
      </c>
      <c r="K278" s="31">
        <v>0.13</v>
      </c>
      <c r="L278" s="31">
        <v>0.08</v>
      </c>
      <c r="M278" s="31">
        <v>1.33</v>
      </c>
      <c r="N278" s="31">
        <v>156</v>
      </c>
      <c r="O278" s="31">
        <v>2.67</v>
      </c>
      <c r="P278" s="27"/>
    </row>
    <row r="279" spans="1:16" ht="15.75" thickBot="1">
      <c r="A279" s="29" t="s">
        <v>34</v>
      </c>
      <c r="B279" s="29">
        <v>430</v>
      </c>
      <c r="C279" s="19" t="s">
        <v>8</v>
      </c>
      <c r="D279" s="6">
        <v>150</v>
      </c>
      <c r="E279" s="6">
        <v>0.63</v>
      </c>
      <c r="F279" s="6">
        <v>0.1</v>
      </c>
      <c r="G279" s="6">
        <v>0</v>
      </c>
      <c r="H279" s="6">
        <v>0</v>
      </c>
      <c r="I279" s="6">
        <v>9.7</v>
      </c>
      <c r="J279" s="10">
        <v>37</v>
      </c>
      <c r="K279" s="31">
        <v>0</v>
      </c>
      <c r="L279" s="31">
        <v>0</v>
      </c>
      <c r="M279" s="31">
        <v>0</v>
      </c>
      <c r="N279" s="31">
        <v>3.75</v>
      </c>
      <c r="O279" s="31">
        <v>0.75</v>
      </c>
      <c r="P279" s="27"/>
    </row>
    <row r="280" spans="1:16" ht="15.75" thickBot="1">
      <c r="A280" s="29" t="s">
        <v>34</v>
      </c>
      <c r="B280" s="29">
        <v>14</v>
      </c>
      <c r="C280" s="19" t="s">
        <v>40</v>
      </c>
      <c r="D280" s="6">
        <v>15</v>
      </c>
      <c r="E280" s="6">
        <v>3.69</v>
      </c>
      <c r="F280" s="6">
        <v>4.02</v>
      </c>
      <c r="G280" s="6">
        <v>4.02</v>
      </c>
      <c r="H280" s="6">
        <v>4.35</v>
      </c>
      <c r="I280" s="6">
        <v>0</v>
      </c>
      <c r="J280" s="10">
        <v>55.5</v>
      </c>
      <c r="K280" s="31">
        <v>0.01</v>
      </c>
      <c r="L280" s="31">
        <v>0.01</v>
      </c>
      <c r="M280" s="31">
        <v>0</v>
      </c>
      <c r="N280" s="31">
        <v>132</v>
      </c>
      <c r="O280" s="31">
        <v>0.15</v>
      </c>
      <c r="P280" s="27"/>
    </row>
    <row r="281" spans="1:16" ht="15.75" thickBot="1">
      <c r="A281" s="29" t="s">
        <v>35</v>
      </c>
      <c r="B281" s="29" t="s">
        <v>35</v>
      </c>
      <c r="C281" s="19" t="s">
        <v>87</v>
      </c>
      <c r="D281" s="6">
        <v>5</v>
      </c>
      <c r="E281" s="6">
        <v>1.14</v>
      </c>
      <c r="F281" s="6">
        <v>0.6</v>
      </c>
      <c r="G281" s="6"/>
      <c r="H281" s="6">
        <v>4.2</v>
      </c>
      <c r="I281" s="6">
        <v>3.75</v>
      </c>
      <c r="J281" s="10">
        <v>55</v>
      </c>
      <c r="K281" s="31">
        <v>0</v>
      </c>
      <c r="L281" s="31">
        <v>0</v>
      </c>
      <c r="M281" s="31">
        <v>0</v>
      </c>
      <c r="N281" s="31">
        <v>0.5</v>
      </c>
      <c r="O281" s="31">
        <v>0</v>
      </c>
      <c r="P281" s="27"/>
    </row>
    <row r="282" spans="1:16" ht="24.75" thickBot="1">
      <c r="A282" s="47" t="s">
        <v>35</v>
      </c>
      <c r="B282" s="47" t="s">
        <v>35</v>
      </c>
      <c r="C282" s="19" t="s">
        <v>5</v>
      </c>
      <c r="D282" s="6">
        <v>30</v>
      </c>
      <c r="E282" s="6">
        <v>1.65</v>
      </c>
      <c r="F282" s="6">
        <v>2.63</v>
      </c>
      <c r="G282" s="6">
        <v>0</v>
      </c>
      <c r="H282" s="6">
        <v>1.3</v>
      </c>
      <c r="I282" s="6">
        <v>17.99</v>
      </c>
      <c r="J282" s="10">
        <v>91.7</v>
      </c>
      <c r="K282" s="31">
        <v>0.04</v>
      </c>
      <c r="L282" s="31">
        <v>0.01</v>
      </c>
      <c r="M282" s="31">
        <v>0</v>
      </c>
      <c r="N282" s="31">
        <v>7.6</v>
      </c>
      <c r="O282" s="31">
        <v>0.48</v>
      </c>
      <c r="P282" s="27"/>
    </row>
    <row r="283" spans="1:16" ht="15.75" thickBot="1">
      <c r="A283" s="29"/>
      <c r="B283" s="29"/>
      <c r="C283" s="19"/>
      <c r="D283" s="6"/>
      <c r="E283" s="7">
        <f>SUM(E278:E282)</f>
        <v>13.350000000000001</v>
      </c>
      <c r="F283" s="6">
        <v>16.37</v>
      </c>
      <c r="G283" s="6">
        <f aca="true" t="shared" si="46" ref="G283:O283">SUM(G278:G282)</f>
        <v>4.02</v>
      </c>
      <c r="H283" s="6">
        <f t="shared" si="46"/>
        <v>19.85</v>
      </c>
      <c r="I283" s="6">
        <f t="shared" si="46"/>
        <v>56.64</v>
      </c>
      <c r="J283" s="38">
        <f t="shared" si="46"/>
        <v>456.53000000000003</v>
      </c>
      <c r="K283" s="38">
        <f t="shared" si="46"/>
        <v>0.18000000000000002</v>
      </c>
      <c r="L283" s="38">
        <f t="shared" si="46"/>
        <v>0.09999999999999999</v>
      </c>
      <c r="M283" s="38">
        <f t="shared" si="46"/>
        <v>1.33</v>
      </c>
      <c r="N283" s="38">
        <f t="shared" si="46"/>
        <v>299.85</v>
      </c>
      <c r="O283" s="22">
        <f t="shared" si="46"/>
        <v>4.05</v>
      </c>
      <c r="P283" s="27"/>
    </row>
    <row r="284" spans="1:16" ht="15.75" thickBot="1">
      <c r="A284" s="34"/>
      <c r="B284" s="29"/>
      <c r="C284" s="19"/>
      <c r="D284" s="6"/>
      <c r="E284" s="6"/>
      <c r="F284" s="6"/>
      <c r="G284" s="6"/>
      <c r="H284" s="6"/>
      <c r="I284" s="6"/>
      <c r="J284" s="12"/>
      <c r="K284" s="33"/>
      <c r="L284" s="33"/>
      <c r="M284" s="33"/>
      <c r="N284" s="33"/>
      <c r="O284" s="33"/>
      <c r="P284" s="27"/>
    </row>
    <row r="285" spans="1:16" ht="15.75" thickBot="1">
      <c r="A285" s="56" t="s">
        <v>118</v>
      </c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8"/>
      <c r="P285" s="27"/>
    </row>
    <row r="286" spans="1:16" ht="15.75" thickBot="1">
      <c r="A286" s="29" t="s">
        <v>35</v>
      </c>
      <c r="B286" s="32" t="s">
        <v>35</v>
      </c>
      <c r="C286" s="19" t="s">
        <v>44</v>
      </c>
      <c r="D286" s="6">
        <v>70</v>
      </c>
      <c r="E286" s="6">
        <v>4.92</v>
      </c>
      <c r="F286" s="6">
        <v>0.72</v>
      </c>
      <c r="G286" s="6">
        <v>0</v>
      </c>
      <c r="H286" s="6">
        <v>0.18</v>
      </c>
      <c r="I286" s="6">
        <v>6.75</v>
      </c>
      <c r="J286" s="14">
        <v>34.2</v>
      </c>
      <c r="K286" s="31">
        <v>0.06</v>
      </c>
      <c r="L286" s="31">
        <v>0.03</v>
      </c>
      <c r="M286" s="31">
        <v>38</v>
      </c>
      <c r="N286" s="31">
        <v>35</v>
      </c>
      <c r="O286" s="31">
        <v>0.1</v>
      </c>
      <c r="P286" s="27"/>
    </row>
    <row r="287" spans="1:16" ht="15.75" thickBot="1">
      <c r="A287" s="29"/>
      <c r="B287" s="29"/>
      <c r="C287" s="17"/>
      <c r="D287" s="14"/>
      <c r="E287" s="14"/>
      <c r="F287" s="14"/>
      <c r="G287" s="14"/>
      <c r="H287" s="14"/>
      <c r="I287" s="14"/>
      <c r="J287" s="23"/>
      <c r="K287" s="33"/>
      <c r="L287" s="33"/>
      <c r="M287" s="33"/>
      <c r="N287" s="33"/>
      <c r="O287" s="33"/>
      <c r="P287" s="27"/>
    </row>
    <row r="288" spans="1:16" ht="15.75" thickBot="1">
      <c r="A288" s="29"/>
      <c r="B288" s="29"/>
      <c r="C288" s="17"/>
      <c r="D288" s="14"/>
      <c r="E288" s="14"/>
      <c r="F288" s="14"/>
      <c r="G288" s="14"/>
      <c r="H288" s="14"/>
      <c r="I288" s="14"/>
      <c r="J288" s="23"/>
      <c r="K288" s="33"/>
      <c r="L288" s="33"/>
      <c r="M288" s="33"/>
      <c r="N288" s="33"/>
      <c r="O288" s="33"/>
      <c r="P288" s="27"/>
    </row>
    <row r="289" spans="1:16" ht="15.75" thickBot="1">
      <c r="A289" s="29"/>
      <c r="B289" s="29"/>
      <c r="C289" s="17"/>
      <c r="D289" s="14"/>
      <c r="E289" s="16">
        <f aca="true" t="shared" si="47" ref="E289:O289">SUM(E286:E288)</f>
        <v>4.92</v>
      </c>
      <c r="F289" s="16">
        <f t="shared" si="47"/>
        <v>0.72</v>
      </c>
      <c r="G289" s="16">
        <f t="shared" si="47"/>
        <v>0</v>
      </c>
      <c r="H289" s="16">
        <f t="shared" si="47"/>
        <v>0.18</v>
      </c>
      <c r="I289" s="16">
        <f t="shared" si="47"/>
        <v>6.75</v>
      </c>
      <c r="J289" s="16">
        <f t="shared" si="47"/>
        <v>34.2</v>
      </c>
      <c r="K289" s="16">
        <f t="shared" si="47"/>
        <v>0.06</v>
      </c>
      <c r="L289" s="16">
        <f t="shared" si="47"/>
        <v>0.03</v>
      </c>
      <c r="M289" s="16">
        <f t="shared" si="47"/>
        <v>38</v>
      </c>
      <c r="N289" s="16">
        <f t="shared" si="47"/>
        <v>35</v>
      </c>
      <c r="O289" s="16">
        <f t="shared" si="47"/>
        <v>0.1</v>
      </c>
      <c r="P289" s="27"/>
    </row>
    <row r="290" spans="1:16" ht="15.75" thickBot="1">
      <c r="A290" s="56" t="s">
        <v>6</v>
      </c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8"/>
      <c r="P290" s="27"/>
    </row>
    <row r="291" spans="1:16" ht="48.75" thickBot="1">
      <c r="A291" s="42" t="s">
        <v>34</v>
      </c>
      <c r="B291" s="42" t="s">
        <v>137</v>
      </c>
      <c r="C291" s="17" t="s">
        <v>141</v>
      </c>
      <c r="D291" s="11">
        <v>60</v>
      </c>
      <c r="E291" s="11">
        <v>3.13</v>
      </c>
      <c r="F291" s="11">
        <v>0.72</v>
      </c>
      <c r="G291" s="11">
        <v>0</v>
      </c>
      <c r="H291" s="11">
        <v>2.3</v>
      </c>
      <c r="I291" s="11">
        <v>3.47</v>
      </c>
      <c r="J291" s="10">
        <v>37.35</v>
      </c>
      <c r="K291" s="31">
        <v>0.01</v>
      </c>
      <c r="L291" s="31">
        <v>0.01</v>
      </c>
      <c r="M291" s="31">
        <v>10.8</v>
      </c>
      <c r="N291" s="31">
        <v>19.6</v>
      </c>
      <c r="O291" s="31">
        <v>0.28</v>
      </c>
      <c r="P291" s="27"/>
    </row>
    <row r="292" spans="1:16" ht="36.75" thickBot="1">
      <c r="A292" s="42" t="s">
        <v>34</v>
      </c>
      <c r="B292" s="43">
        <v>95</v>
      </c>
      <c r="C292" s="19" t="s">
        <v>142</v>
      </c>
      <c r="D292" s="6" t="s">
        <v>80</v>
      </c>
      <c r="E292" s="6">
        <v>4.48</v>
      </c>
      <c r="F292" s="6">
        <v>3</v>
      </c>
      <c r="G292" s="6">
        <v>0</v>
      </c>
      <c r="H292" s="6">
        <v>4.2</v>
      </c>
      <c r="I292" s="6">
        <v>10.2</v>
      </c>
      <c r="J292" s="10">
        <v>91</v>
      </c>
      <c r="K292" s="31">
        <v>0.08</v>
      </c>
      <c r="L292" s="31">
        <v>0.04</v>
      </c>
      <c r="M292" s="31">
        <v>11</v>
      </c>
      <c r="N292" s="31">
        <v>30</v>
      </c>
      <c r="O292" s="31">
        <v>0.8</v>
      </c>
      <c r="P292" s="27"/>
    </row>
    <row r="293" spans="1:16" ht="24.75" thickBot="1">
      <c r="A293" s="29" t="s">
        <v>34</v>
      </c>
      <c r="B293" s="32">
        <v>315</v>
      </c>
      <c r="C293" s="19" t="s">
        <v>42</v>
      </c>
      <c r="D293" s="6">
        <v>50</v>
      </c>
      <c r="E293" s="6">
        <v>9.7</v>
      </c>
      <c r="F293" s="6">
        <v>8.7</v>
      </c>
      <c r="G293" s="6">
        <v>0</v>
      </c>
      <c r="H293" s="6">
        <v>4.9</v>
      </c>
      <c r="I293" s="6">
        <v>5.5</v>
      </c>
      <c r="J293" s="14">
        <v>102</v>
      </c>
      <c r="K293" s="31">
        <v>0.04</v>
      </c>
      <c r="L293" s="31">
        <v>0.01</v>
      </c>
      <c r="M293" s="31">
        <v>8</v>
      </c>
      <c r="N293" s="31">
        <v>42.9</v>
      </c>
      <c r="O293" s="31">
        <v>1.1</v>
      </c>
      <c r="P293" s="27"/>
    </row>
    <row r="294" spans="1:16" ht="15.75" thickBot="1">
      <c r="A294" s="29" t="s">
        <v>34</v>
      </c>
      <c r="B294" s="29">
        <v>371</v>
      </c>
      <c r="C294" s="19" t="s">
        <v>21</v>
      </c>
      <c r="D294" s="6">
        <v>20</v>
      </c>
      <c r="E294" s="6">
        <v>0.42</v>
      </c>
      <c r="F294" s="6">
        <v>0.3</v>
      </c>
      <c r="G294" s="6">
        <v>0</v>
      </c>
      <c r="H294" s="6">
        <v>1</v>
      </c>
      <c r="I294" s="6">
        <v>0.6</v>
      </c>
      <c r="J294" s="10">
        <v>15.4</v>
      </c>
      <c r="K294" s="31">
        <v>0.01</v>
      </c>
      <c r="L294" s="31">
        <v>0.01</v>
      </c>
      <c r="M294" s="31">
        <v>0</v>
      </c>
      <c r="N294" s="31">
        <v>4.8</v>
      </c>
      <c r="O294" s="31">
        <v>0.03</v>
      </c>
      <c r="P294" s="27"/>
    </row>
    <row r="295" spans="1:16" ht="15.75" thickBot="1">
      <c r="A295" s="29" t="s">
        <v>34</v>
      </c>
      <c r="B295" s="29">
        <v>335</v>
      </c>
      <c r="C295" s="19" t="s">
        <v>38</v>
      </c>
      <c r="D295" s="6">
        <v>150</v>
      </c>
      <c r="E295" s="6">
        <v>4.67</v>
      </c>
      <c r="F295" s="6">
        <v>3.73</v>
      </c>
      <c r="G295" s="6">
        <v>0</v>
      </c>
      <c r="H295" s="6">
        <v>6.48</v>
      </c>
      <c r="I295" s="6">
        <v>24.3</v>
      </c>
      <c r="J295" s="10">
        <v>169.2</v>
      </c>
      <c r="K295" s="31">
        <v>0.14</v>
      </c>
      <c r="L295" s="31">
        <v>0.08</v>
      </c>
      <c r="M295" s="31">
        <v>5</v>
      </c>
      <c r="N295" s="31">
        <v>47</v>
      </c>
      <c r="O295" s="31">
        <v>1.1</v>
      </c>
      <c r="P295" s="27"/>
    </row>
    <row r="296" spans="1:16" ht="15.75" thickBot="1">
      <c r="A296" s="29" t="s">
        <v>34</v>
      </c>
      <c r="B296" s="30">
        <v>442</v>
      </c>
      <c r="C296" s="19" t="s">
        <v>67</v>
      </c>
      <c r="D296" s="6">
        <v>150</v>
      </c>
      <c r="E296" s="6">
        <v>7.51</v>
      </c>
      <c r="F296" s="6">
        <v>0.75</v>
      </c>
      <c r="G296" s="6">
        <v>0</v>
      </c>
      <c r="H296" s="6">
        <v>0.15</v>
      </c>
      <c r="I296" s="6">
        <v>14.85</v>
      </c>
      <c r="J296" s="10">
        <v>64.5</v>
      </c>
      <c r="K296" s="41">
        <v>0.02</v>
      </c>
      <c r="L296" s="41">
        <v>0.01</v>
      </c>
      <c r="M296" s="41">
        <v>3</v>
      </c>
      <c r="N296" s="41">
        <v>10.5</v>
      </c>
      <c r="O296" s="41">
        <v>2.1</v>
      </c>
      <c r="P296" s="27"/>
    </row>
    <row r="297" spans="1:16" ht="24.75" thickBot="1">
      <c r="A297" s="47" t="s">
        <v>35</v>
      </c>
      <c r="B297" s="47" t="s">
        <v>35</v>
      </c>
      <c r="C297" s="19" t="s">
        <v>5</v>
      </c>
      <c r="D297" s="6">
        <v>35</v>
      </c>
      <c r="E297" s="6">
        <v>1.92</v>
      </c>
      <c r="F297" s="6">
        <v>2.63</v>
      </c>
      <c r="G297" s="6">
        <v>0</v>
      </c>
      <c r="H297" s="6">
        <v>1.3</v>
      </c>
      <c r="I297" s="6">
        <v>17.99</v>
      </c>
      <c r="J297" s="10">
        <v>91.7</v>
      </c>
      <c r="K297" s="31">
        <v>0.04</v>
      </c>
      <c r="L297" s="31">
        <v>0.01</v>
      </c>
      <c r="M297" s="31">
        <v>0</v>
      </c>
      <c r="N297" s="31">
        <v>7.6</v>
      </c>
      <c r="O297" s="31">
        <v>0.48</v>
      </c>
      <c r="P297" s="27"/>
    </row>
    <row r="298" spans="1:16" ht="24.75" thickBot="1">
      <c r="A298" s="29" t="s">
        <v>35</v>
      </c>
      <c r="B298" s="29" t="s">
        <v>35</v>
      </c>
      <c r="C298" s="19" t="s">
        <v>112</v>
      </c>
      <c r="D298" s="6">
        <v>40</v>
      </c>
      <c r="E298" s="6">
        <v>1.41</v>
      </c>
      <c r="F298" s="6">
        <v>2.2</v>
      </c>
      <c r="G298" s="6">
        <v>0</v>
      </c>
      <c r="H298" s="6">
        <v>0.23</v>
      </c>
      <c r="I298" s="6">
        <v>11.13</v>
      </c>
      <c r="J298" s="10">
        <v>58</v>
      </c>
      <c r="K298" s="41">
        <v>0.07</v>
      </c>
      <c r="L298" s="41">
        <v>0.03</v>
      </c>
      <c r="M298" s="41">
        <v>0</v>
      </c>
      <c r="N298" s="41">
        <v>11.6</v>
      </c>
      <c r="O298" s="41">
        <v>1.44</v>
      </c>
      <c r="P298" s="27"/>
    </row>
    <row r="299" spans="1:16" ht="15.75" thickBot="1">
      <c r="A299" s="29"/>
      <c r="B299" s="29"/>
      <c r="C299" s="19"/>
      <c r="D299" s="6"/>
      <c r="E299" s="7">
        <f>SUM(E291:E298)</f>
        <v>33.239999999999995</v>
      </c>
      <c r="F299" s="7">
        <f aca="true" t="shared" si="48" ref="F299:O299">SUM(F291:F298)</f>
        <v>22.029999999999998</v>
      </c>
      <c r="G299" s="7">
        <f t="shared" si="48"/>
        <v>0</v>
      </c>
      <c r="H299" s="7">
        <f t="shared" si="48"/>
        <v>20.560000000000002</v>
      </c>
      <c r="I299" s="7">
        <f t="shared" si="48"/>
        <v>88.04</v>
      </c>
      <c r="J299" s="7">
        <f t="shared" si="48"/>
        <v>629.15</v>
      </c>
      <c r="K299" s="7">
        <f t="shared" si="48"/>
        <v>0.41000000000000003</v>
      </c>
      <c r="L299" s="7">
        <f t="shared" si="48"/>
        <v>0.20000000000000004</v>
      </c>
      <c r="M299" s="7">
        <f t="shared" si="48"/>
        <v>37.8</v>
      </c>
      <c r="N299" s="7">
        <f t="shared" si="48"/>
        <v>174</v>
      </c>
      <c r="O299" s="7">
        <f t="shared" si="48"/>
        <v>7.33</v>
      </c>
      <c r="P299" s="27"/>
    </row>
    <row r="300" spans="1:16" ht="15.75" thickBot="1">
      <c r="A300" s="29"/>
      <c r="B300" s="29"/>
      <c r="C300" s="19"/>
      <c r="D300" s="6"/>
      <c r="E300" s="6"/>
      <c r="F300" s="6"/>
      <c r="G300" s="6"/>
      <c r="H300" s="6"/>
      <c r="I300" s="6"/>
      <c r="J300" s="12"/>
      <c r="K300" s="33"/>
      <c r="L300" s="33"/>
      <c r="M300" s="33"/>
      <c r="N300" s="33"/>
      <c r="O300" s="33"/>
      <c r="P300" s="27"/>
    </row>
    <row r="301" spans="1:16" ht="15.75" thickBot="1">
      <c r="A301" s="56" t="s">
        <v>7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8"/>
      <c r="P301" s="27"/>
    </row>
    <row r="302" spans="1:16" ht="15.75" thickBot="1">
      <c r="A302" s="29"/>
      <c r="B302" s="29"/>
      <c r="C302" s="19"/>
      <c r="D302" s="54"/>
      <c r="E302" s="6"/>
      <c r="F302" s="6"/>
      <c r="G302" s="6"/>
      <c r="H302" s="6"/>
      <c r="I302" s="6"/>
      <c r="J302" s="10"/>
      <c r="K302" s="31"/>
      <c r="L302" s="31"/>
      <c r="M302" s="31"/>
      <c r="N302" s="31"/>
      <c r="O302" s="31"/>
      <c r="P302" s="27"/>
    </row>
    <row r="303" spans="1:16" ht="15.75" thickBot="1">
      <c r="A303" s="29" t="s">
        <v>34</v>
      </c>
      <c r="B303" s="29">
        <v>471</v>
      </c>
      <c r="C303" s="19" t="s">
        <v>74</v>
      </c>
      <c r="D303" s="6">
        <v>60</v>
      </c>
      <c r="E303" s="6">
        <v>2.53</v>
      </c>
      <c r="F303" s="6">
        <v>5.04</v>
      </c>
      <c r="G303" s="6">
        <v>0</v>
      </c>
      <c r="H303" s="6">
        <v>4.2</v>
      </c>
      <c r="I303" s="6">
        <v>38.08</v>
      </c>
      <c r="J303" s="10">
        <v>212.8</v>
      </c>
      <c r="K303" s="31">
        <v>0.07</v>
      </c>
      <c r="L303" s="31">
        <v>0.04</v>
      </c>
      <c r="M303" s="31">
        <v>0</v>
      </c>
      <c r="N303" s="31">
        <v>9</v>
      </c>
      <c r="O303" s="31">
        <v>0.4</v>
      </c>
      <c r="P303" s="27"/>
    </row>
    <row r="304" spans="1:16" ht="15.75" thickBot="1">
      <c r="A304" s="29" t="s">
        <v>34</v>
      </c>
      <c r="B304" s="29">
        <v>435</v>
      </c>
      <c r="C304" s="19" t="s">
        <v>63</v>
      </c>
      <c r="D304" s="6">
        <v>200</v>
      </c>
      <c r="E304" s="6">
        <v>6.03</v>
      </c>
      <c r="F304" s="6">
        <v>6.78</v>
      </c>
      <c r="G304" s="6">
        <v>0</v>
      </c>
      <c r="H304" s="6">
        <v>5.89</v>
      </c>
      <c r="I304" s="6">
        <v>11.23</v>
      </c>
      <c r="J304" s="10">
        <v>125.56</v>
      </c>
      <c r="K304" s="31">
        <v>0.08</v>
      </c>
      <c r="L304" s="31">
        <v>0.05</v>
      </c>
      <c r="M304" s="31">
        <v>3</v>
      </c>
      <c r="N304" s="31">
        <v>252</v>
      </c>
      <c r="O304" s="31">
        <v>2</v>
      </c>
      <c r="P304" s="27"/>
    </row>
    <row r="305" spans="1:16" ht="15.75" thickBot="1">
      <c r="A305" s="29"/>
      <c r="B305" s="29"/>
      <c r="C305" s="19"/>
      <c r="D305" s="6"/>
      <c r="E305" s="7">
        <f aca="true" t="shared" si="49" ref="E305:J305">SUM(E302:E304)</f>
        <v>8.56</v>
      </c>
      <c r="F305" s="6">
        <f t="shared" si="49"/>
        <v>11.82</v>
      </c>
      <c r="G305" s="6">
        <f t="shared" si="49"/>
        <v>0</v>
      </c>
      <c r="H305" s="6">
        <f t="shared" si="49"/>
        <v>10.09</v>
      </c>
      <c r="I305" s="6">
        <f t="shared" si="49"/>
        <v>49.31</v>
      </c>
      <c r="J305" s="38">
        <f t="shared" si="49"/>
        <v>338.36</v>
      </c>
      <c r="K305" s="31"/>
      <c r="L305" s="31"/>
      <c r="M305" s="31"/>
      <c r="N305" s="31"/>
      <c r="O305" s="31"/>
      <c r="P305" s="27"/>
    </row>
    <row r="306" spans="1:16" ht="15.75" thickBot="1">
      <c r="A306" s="29"/>
      <c r="B306" s="29"/>
      <c r="C306" s="19"/>
      <c r="D306" s="6"/>
      <c r="E306" s="6"/>
      <c r="F306" s="6"/>
      <c r="G306" s="6"/>
      <c r="H306" s="6"/>
      <c r="I306" s="6"/>
      <c r="J306" s="12"/>
      <c r="K306" s="33"/>
      <c r="L306" s="33"/>
      <c r="M306" s="33"/>
      <c r="N306" s="33"/>
      <c r="O306" s="33"/>
      <c r="P306" s="27"/>
    </row>
    <row r="307" spans="1:16" ht="15.75" thickBot="1">
      <c r="A307" s="29"/>
      <c r="B307" s="29"/>
      <c r="C307" s="19" t="s">
        <v>10</v>
      </c>
      <c r="D307" s="6"/>
      <c r="E307" s="16">
        <f>E305+E299+E283+E289</f>
        <v>60.07</v>
      </c>
      <c r="F307" s="6">
        <f aca="true" t="shared" si="50" ref="F307:O307">F305+F299+F283</f>
        <v>50.22</v>
      </c>
      <c r="G307" s="6">
        <f t="shared" si="50"/>
        <v>4.02</v>
      </c>
      <c r="H307" s="6">
        <f t="shared" si="50"/>
        <v>50.5</v>
      </c>
      <c r="I307" s="6">
        <f t="shared" si="50"/>
        <v>193.99</v>
      </c>
      <c r="J307" s="38">
        <f t="shared" si="50"/>
        <v>1424.04</v>
      </c>
      <c r="K307" s="38">
        <f t="shared" si="50"/>
        <v>0.5900000000000001</v>
      </c>
      <c r="L307" s="38">
        <f t="shared" si="50"/>
        <v>0.30000000000000004</v>
      </c>
      <c r="M307" s="38">
        <f t="shared" si="50"/>
        <v>39.129999999999995</v>
      </c>
      <c r="N307" s="38">
        <f t="shared" si="50"/>
        <v>473.85</v>
      </c>
      <c r="O307" s="22">
        <f t="shared" si="50"/>
        <v>11.379999999999999</v>
      </c>
      <c r="P307" s="27"/>
    </row>
    <row r="308" spans="1:16" ht="24.75" thickBot="1">
      <c r="A308" s="29"/>
      <c r="B308" s="29"/>
      <c r="C308" s="19" t="s">
        <v>11</v>
      </c>
      <c r="D308" s="6"/>
      <c r="E308" s="6"/>
      <c r="F308" s="35">
        <f>F307*4/I307</f>
        <v>1.0355172947059126</v>
      </c>
      <c r="G308" s="35"/>
      <c r="H308" s="35">
        <f>H307*4/I307</f>
        <v>1.041290788184958</v>
      </c>
      <c r="I308" s="35">
        <v>4</v>
      </c>
      <c r="J308" s="10"/>
      <c r="K308" s="33"/>
      <c r="L308" s="33"/>
      <c r="M308" s="33"/>
      <c r="N308" s="33"/>
      <c r="O308" s="33"/>
      <c r="P308" s="27"/>
    </row>
    <row r="309" spans="1:15" ht="15.75" thickBot="1">
      <c r="A309" s="29"/>
      <c r="B309" s="29"/>
      <c r="C309" s="19" t="s">
        <v>138</v>
      </c>
      <c r="D309" s="6"/>
      <c r="E309" s="6"/>
      <c r="F309" s="35">
        <f>F41+F72+F101+F130+F159+F188+F216+F246+F274+F307</f>
        <v>536.76</v>
      </c>
      <c r="G309" s="35">
        <f>G41+G72+G101+G130+G159+G188+G216+G246+G274+G307</f>
        <v>16.676</v>
      </c>
      <c r="H309" s="35">
        <f>H41+H72+H101+H130+H159+H188+H216+H246+H274+H307</f>
        <v>512.272857142857</v>
      </c>
      <c r="I309" s="35">
        <f>I41+I72+I101+I130+I159+I188+I216+I246+I274+I307</f>
        <v>2118.8900000000003</v>
      </c>
      <c r="J309" s="35">
        <f>J41+J72+J101+J130+J159+J188+J216+J246+J274+J307</f>
        <v>14194.490000000002</v>
      </c>
      <c r="K309" s="33"/>
      <c r="L309" s="33"/>
      <c r="M309" s="33"/>
      <c r="N309" s="33"/>
      <c r="O309" s="33"/>
    </row>
    <row r="310" spans="1:15" ht="15.75" thickBot="1">
      <c r="A310" s="29"/>
      <c r="B310" s="29"/>
      <c r="C310" s="19" t="s">
        <v>139</v>
      </c>
      <c r="D310" s="6"/>
      <c r="E310" s="6"/>
      <c r="F310" s="35">
        <f>(F43+F74+F103+F132+F161+F190+F218+F248+F276+F309)/10</f>
        <v>53.676</v>
      </c>
      <c r="G310" s="35">
        <f>(G43+G74+G103+G132+G161+G190+G218+G248+G276+G309)/10</f>
        <v>1.6675999999999997</v>
      </c>
      <c r="H310" s="35">
        <f>(H43+H74+H103+H132+H161+H190+H218+H248+H276+H309)/10</f>
        <v>51.2272857142857</v>
      </c>
      <c r="I310" s="35">
        <f>(I43+I74+I103+I132+I161+I190+I218+I248+I276+I309)/10</f>
        <v>211.88900000000004</v>
      </c>
      <c r="J310" s="35">
        <f>(J43+J74+J103+J132+J161+J190+J218+J248+J276+J309)/10</f>
        <v>1419.449</v>
      </c>
      <c r="K310" s="33"/>
      <c r="L310" s="33"/>
      <c r="M310" s="33"/>
      <c r="N310" s="33"/>
      <c r="O310" s="33"/>
    </row>
    <row r="311" spans="1:15" ht="15">
      <c r="A311" s="45"/>
      <c r="B311" s="45"/>
      <c r="C311" s="45"/>
      <c r="D311" s="45"/>
      <c r="E311" s="46"/>
      <c r="F311" s="45"/>
      <c r="G311" s="45"/>
      <c r="H311" s="45"/>
      <c r="I311" s="45"/>
      <c r="J311" s="45"/>
      <c r="K311" s="45"/>
      <c r="L311" s="45"/>
      <c r="M311" s="45"/>
      <c r="N311" s="45"/>
      <c r="O311" s="45"/>
    </row>
    <row r="312" spans="1:15" ht="15.75">
      <c r="A312" s="55" t="s">
        <v>140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</row>
    <row r="313" spans="1:15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</sheetData>
  <sheetProtection/>
  <mergeCells count="69">
    <mergeCell ref="A153:O153"/>
    <mergeCell ref="A161:O161"/>
    <mergeCell ref="A162:O162"/>
    <mergeCell ref="A173:O173"/>
    <mergeCell ref="A182:O182"/>
    <mergeCell ref="A168:O168"/>
    <mergeCell ref="A81:O81"/>
    <mergeCell ref="A110:O110"/>
    <mergeCell ref="A139:O139"/>
    <mergeCell ref="K10:M11"/>
    <mergeCell ref="A115:O115"/>
    <mergeCell ref="A125:O125"/>
    <mergeCell ref="A132:O132"/>
    <mergeCell ref="A13:O13"/>
    <mergeCell ref="A75:O75"/>
    <mergeCell ref="A86:O86"/>
    <mergeCell ref="A96:O96"/>
    <mergeCell ref="A7:O7"/>
    <mergeCell ref="A8:O8"/>
    <mergeCell ref="A9:O9"/>
    <mergeCell ref="A10:A12"/>
    <mergeCell ref="A14:O14"/>
    <mergeCell ref="A27:O27"/>
    <mergeCell ref="A22:O22"/>
    <mergeCell ref="I11:I12"/>
    <mergeCell ref="C10:C12"/>
    <mergeCell ref="D10:D12"/>
    <mergeCell ref="E10:E12"/>
    <mergeCell ref="A66:N66"/>
    <mergeCell ref="A74:O74"/>
    <mergeCell ref="A36:O36"/>
    <mergeCell ref="A43:O43"/>
    <mergeCell ref="A44:O44"/>
    <mergeCell ref="A56:O56"/>
    <mergeCell ref="B10:B12"/>
    <mergeCell ref="F10:I10"/>
    <mergeCell ref="J10:J12"/>
    <mergeCell ref="T42:U42"/>
    <mergeCell ref="S45:T45"/>
    <mergeCell ref="T57:U57"/>
    <mergeCell ref="T27:U27"/>
    <mergeCell ref="N10:O11"/>
    <mergeCell ref="F11:F12"/>
    <mergeCell ref="H11:H12"/>
    <mergeCell ref="A51:O51"/>
    <mergeCell ref="A133:O133"/>
    <mergeCell ref="A144:O144"/>
    <mergeCell ref="A103:O103"/>
    <mergeCell ref="A104:O104"/>
    <mergeCell ref="A211:O211"/>
    <mergeCell ref="A218:O218"/>
    <mergeCell ref="A197:O197"/>
    <mergeCell ref="A190:O190"/>
    <mergeCell ref="A191:O191"/>
    <mergeCell ref="A202:O202"/>
    <mergeCell ref="A219:O219"/>
    <mergeCell ref="A231:O231"/>
    <mergeCell ref="A241:O241"/>
    <mergeCell ref="A248:O248"/>
    <mergeCell ref="A249:O249"/>
    <mergeCell ref="A226:O226"/>
    <mergeCell ref="A255:O255"/>
    <mergeCell ref="A285:O285"/>
    <mergeCell ref="A301:O301"/>
    <mergeCell ref="A260:O260"/>
    <mergeCell ref="A268:O268"/>
    <mergeCell ref="A276:O276"/>
    <mergeCell ref="A277:O277"/>
    <mergeCell ref="A290:O290"/>
  </mergeCells>
  <printOptions/>
  <pageMargins left="0" right="0" top="0.5905511811023623" bottom="0.1968503937007874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Жорик</cp:lastModifiedBy>
  <cp:lastPrinted>2013-08-02T05:24:27Z</cp:lastPrinted>
  <dcterms:created xsi:type="dcterms:W3CDTF">2010-07-20T11:13:07Z</dcterms:created>
  <dcterms:modified xsi:type="dcterms:W3CDTF">2016-01-21T10:35:51Z</dcterms:modified>
  <cp:category/>
  <cp:version/>
  <cp:contentType/>
  <cp:contentStatus/>
</cp:coreProperties>
</file>